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920" activeTab="0"/>
  </bookViews>
  <sheets>
    <sheet name="Приложение 4" sheetId="1" r:id="rId1"/>
    <sheet name="Приложение 4.1" sheetId="2" r:id="rId2"/>
  </sheets>
  <definedNames/>
  <calcPr fullCalcOnLoad="1"/>
</workbook>
</file>

<file path=xl/sharedStrings.xml><?xml version="1.0" encoding="utf-8"?>
<sst xmlns="http://schemas.openxmlformats.org/spreadsheetml/2006/main" count="67" uniqueCount="28">
  <si>
    <t>Посещения с профилактической целью (взрослые)</t>
  </si>
  <si>
    <t>ГБУЗ РОД МЗ РСО-А</t>
  </si>
  <si>
    <t>Количество</t>
  </si>
  <si>
    <t>РГС</t>
  </si>
  <si>
    <t>ВТБ</t>
  </si>
  <si>
    <t>Всего</t>
  </si>
  <si>
    <t>Профиль</t>
  </si>
  <si>
    <t>060-Онкология</t>
  </si>
  <si>
    <t>Вид</t>
  </si>
  <si>
    <t>Сумма (рубли)</t>
  </si>
  <si>
    <t>Наименование МО</t>
  </si>
  <si>
    <t>х</t>
  </si>
  <si>
    <t xml:space="preserve">Код МО </t>
  </si>
  <si>
    <t>Вид МП</t>
  </si>
  <si>
    <t>Утвержденный  план по ГБУЗ РОД МЗ РСО-А на 28.04.2018 в том числе:</t>
  </si>
  <si>
    <t>Итого изменения по ГБУЗ РОД МЗ РСО-А</t>
  </si>
  <si>
    <t>Уточненный план по ГБУЗ РОД МЗ РСО-А                                                                                             от 27.06.2018г., в том числе:</t>
  </si>
  <si>
    <t>ООО "Здоровье"</t>
  </si>
  <si>
    <t>Утвержденный  план по ООО "Здоровье" 28.04.2018 в том числе:</t>
  </si>
  <si>
    <t>Уточненный план по ООО "Здоровье"                                                                            от 27.06.2018г., в том числе:</t>
  </si>
  <si>
    <t>ИТОГО изменения</t>
  </si>
  <si>
    <t>Изменения в приложении 4 к протоколу от 27.06.2018  №8   "АПП по профилю и виду (свод)"</t>
  </si>
  <si>
    <t>Изменения в приложении 4.1 к протоколу от 27.06.2018  №8    "АПП по профилю и виду (свод)"</t>
  </si>
  <si>
    <t>Приложение № 1.1 к Протоколу №10 заседания комиссии от 27.06.2018</t>
  </si>
  <si>
    <t>Приложение № 1 к Протоколу №10 заседания комиссии от 27.06.2018</t>
  </si>
  <si>
    <t xml:space="preserve"> ВСЕГО  утверждено по всем МО  на 28.04.2018г. в том числе:</t>
  </si>
  <si>
    <t>ВСЕГО уточненный план по всем МО с уч. изм. от 27.06.2018г. в том числе:</t>
  </si>
  <si>
    <t>Итого изменения по ООО "Здоровье"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</si>
</sst>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  <numFmt numFmtId="174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11.5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74" fontId="4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172" fontId="3" fillId="33" borderId="0" xfId="0" applyNumberFormat="1" applyFont="1" applyFill="1" applyAlignment="1">
      <alignment horizontal="center" vertical="top" wrapText="1"/>
    </xf>
    <xf numFmtId="4" fontId="3" fillId="33" borderId="0" xfId="0" applyNumberFormat="1" applyFont="1" applyFill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top" wrapText="1"/>
    </xf>
    <xf numFmtId="172" fontId="11" fillId="33" borderId="10" xfId="0" applyNumberFormat="1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172" fontId="3" fillId="33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4.8515625" style="1" customWidth="1"/>
    <col min="2" max="2" width="51.140625" style="8" customWidth="1"/>
    <col min="3" max="3" width="12.57421875" style="2" bestFit="1" customWidth="1"/>
    <col min="4" max="4" width="13.28125" style="2" bestFit="1" customWidth="1"/>
    <col min="5" max="5" width="10.140625" style="2" bestFit="1" customWidth="1"/>
    <col min="6" max="6" width="24.140625" style="3" customWidth="1"/>
    <col min="7" max="8" width="18.7109375" style="3" customWidth="1"/>
    <col min="9" max="16384" width="9.140625" style="1" customWidth="1"/>
  </cols>
  <sheetData>
    <row r="1" spans="7:8" ht="54.75" customHeight="1">
      <c r="G1" s="40" t="s">
        <v>24</v>
      </c>
      <c r="H1" s="40"/>
    </row>
    <row r="2" spans="1:8" ht="32.25" customHeight="1">
      <c r="A2" s="43" t="s">
        <v>21</v>
      </c>
      <c r="B2" s="43"/>
      <c r="C2" s="43"/>
      <c r="D2" s="43"/>
      <c r="E2" s="43"/>
      <c r="F2" s="43"/>
      <c r="G2" s="43"/>
      <c r="H2" s="43"/>
    </row>
    <row r="3" ht="34.5" customHeight="1"/>
    <row r="4" spans="1:8" ht="32.25" customHeight="1">
      <c r="A4" s="41" t="s">
        <v>6</v>
      </c>
      <c r="B4" s="41" t="s">
        <v>13</v>
      </c>
      <c r="C4" s="38" t="s">
        <v>2</v>
      </c>
      <c r="D4" s="38"/>
      <c r="E4" s="38"/>
      <c r="F4" s="39" t="s">
        <v>9</v>
      </c>
      <c r="G4" s="39"/>
      <c r="H4" s="39"/>
    </row>
    <row r="5" spans="1:8" ht="35.25" customHeight="1">
      <c r="A5" s="42"/>
      <c r="B5" s="42"/>
      <c r="C5" s="6" t="s">
        <v>3</v>
      </c>
      <c r="D5" s="6" t="s">
        <v>4</v>
      </c>
      <c r="E5" s="6" t="s">
        <v>5</v>
      </c>
      <c r="F5" s="7" t="s">
        <v>3</v>
      </c>
      <c r="G5" s="7" t="s">
        <v>4</v>
      </c>
      <c r="H5" s="7" t="s">
        <v>5</v>
      </c>
    </row>
    <row r="6" spans="1:8" ht="48" customHeight="1">
      <c r="A6" s="34" t="s">
        <v>7</v>
      </c>
      <c r="B6" s="34" t="s">
        <v>0</v>
      </c>
      <c r="C6" s="4">
        <f>'Приложение 4.1'!E7+'Приложение 4.1'!E14</f>
        <v>-120</v>
      </c>
      <c r="D6" s="4">
        <f>'Приложение 4.1'!F7+'Приложение 4.1'!F14</f>
        <v>120</v>
      </c>
      <c r="E6" s="4">
        <f>'Приложение 4.1'!G7+'Приложение 4.1'!G14</f>
        <v>0</v>
      </c>
      <c r="F6" s="5">
        <f>'Приложение 4.1'!H7+'Приложение 4.1'!H14</f>
        <v>-81467.74000000002</v>
      </c>
      <c r="G6" s="5">
        <f>'Приложение 4.1'!I7+'Приложение 4.1'!I14</f>
        <v>25283.089999999975</v>
      </c>
      <c r="H6" s="5">
        <f>'Приложение 4.1'!J7+'Приложение 4.1'!J14</f>
        <v>-56184.65000000002</v>
      </c>
    </row>
    <row r="7" spans="1:8" ht="37.5" customHeight="1">
      <c r="A7" s="44" t="s">
        <v>20</v>
      </c>
      <c r="B7" s="45"/>
      <c r="C7" s="9">
        <f aca="true" t="shared" si="0" ref="C7:H7">SUM(C6)</f>
        <v>-120</v>
      </c>
      <c r="D7" s="9">
        <f t="shared" si="0"/>
        <v>120</v>
      </c>
      <c r="E7" s="9">
        <f t="shared" si="0"/>
        <v>0</v>
      </c>
      <c r="F7" s="10">
        <f t="shared" si="0"/>
        <v>-81467.74000000002</v>
      </c>
      <c r="G7" s="10">
        <f t="shared" si="0"/>
        <v>25283.089999999975</v>
      </c>
      <c r="H7" s="10">
        <f t="shared" si="0"/>
        <v>-56184.65000000002</v>
      </c>
    </row>
    <row r="8" spans="1:8" ht="39.75" customHeight="1">
      <c r="A8" s="35" t="s">
        <v>25</v>
      </c>
      <c r="B8" s="36"/>
      <c r="C8" s="4" t="s">
        <v>11</v>
      </c>
      <c r="D8" s="4" t="s">
        <v>11</v>
      </c>
      <c r="E8" s="4" t="s">
        <v>11</v>
      </c>
      <c r="F8" s="14">
        <v>2276693682.73</v>
      </c>
      <c r="G8" s="14">
        <v>449739886.39</v>
      </c>
      <c r="H8" s="14">
        <v>2726433569.12</v>
      </c>
    </row>
    <row r="9" spans="1:8" ht="46.5" customHeight="1">
      <c r="A9" s="34" t="s">
        <v>7</v>
      </c>
      <c r="B9" s="34" t="s">
        <v>0</v>
      </c>
      <c r="C9" s="11">
        <v>12944</v>
      </c>
      <c r="D9" s="11">
        <v>1769</v>
      </c>
      <c r="E9" s="11">
        <v>14713</v>
      </c>
      <c r="F9" s="12">
        <v>3628196.8</v>
      </c>
      <c r="G9" s="12">
        <v>496492.85</v>
      </c>
      <c r="H9" s="12">
        <v>4124689.65</v>
      </c>
    </row>
    <row r="10" spans="1:8" ht="46.5" customHeight="1">
      <c r="A10" s="37" t="s">
        <v>26</v>
      </c>
      <c r="B10" s="37"/>
      <c r="C10" s="11" t="s">
        <v>11</v>
      </c>
      <c r="D10" s="11" t="s">
        <v>11</v>
      </c>
      <c r="E10" s="11" t="s">
        <v>11</v>
      </c>
      <c r="F10" s="13">
        <f>F8+F7</f>
        <v>2276612214.9900002</v>
      </c>
      <c r="G10" s="13">
        <f>G8+G7</f>
        <v>449765169.47999996</v>
      </c>
      <c r="H10" s="13">
        <f>H8+H7</f>
        <v>2726377384.47</v>
      </c>
    </row>
    <row r="11" spans="1:8" ht="49.5" customHeight="1">
      <c r="A11" s="34" t="s">
        <v>7</v>
      </c>
      <c r="B11" s="34" t="s">
        <v>0</v>
      </c>
      <c r="C11" s="11">
        <f aca="true" t="shared" si="1" ref="C11:H11">C9+C6</f>
        <v>12824</v>
      </c>
      <c r="D11" s="11">
        <f t="shared" si="1"/>
        <v>1889</v>
      </c>
      <c r="E11" s="11">
        <f t="shared" si="1"/>
        <v>14713</v>
      </c>
      <c r="F11" s="12">
        <f t="shared" si="1"/>
        <v>3546729.0599999996</v>
      </c>
      <c r="G11" s="12">
        <f t="shared" si="1"/>
        <v>521775.93999999994</v>
      </c>
      <c r="H11" s="12">
        <f t="shared" si="1"/>
        <v>4068505</v>
      </c>
    </row>
  </sheetData>
  <sheetProtection/>
  <mergeCells count="9">
    <mergeCell ref="A8:B8"/>
    <mergeCell ref="A10:B10"/>
    <mergeCell ref="C4:E4"/>
    <mergeCell ref="F4:H4"/>
    <mergeCell ref="G1:H1"/>
    <mergeCell ref="A4:A5"/>
    <mergeCell ref="B4:B5"/>
    <mergeCell ref="A2:H2"/>
    <mergeCell ref="A7:B7"/>
  </mergeCells>
  <printOptions horizontalCentered="1"/>
  <pageMargins left="0.31496062992125984" right="0.31496062992125984" top="0.1968503937007874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PageLayoutView="0" workbookViewId="0" topLeftCell="A7">
      <selection activeCell="A17" sqref="A17:C17"/>
    </sheetView>
  </sheetViews>
  <sheetFormatPr defaultColWidth="9.140625" defaultRowHeight="15"/>
  <cols>
    <col min="1" max="1" width="9.140625" style="15" customWidth="1"/>
    <col min="2" max="2" width="24.57421875" style="15" customWidth="1"/>
    <col min="3" max="3" width="41.7109375" style="15" customWidth="1"/>
    <col min="4" max="4" width="37.140625" style="15" customWidth="1"/>
    <col min="5" max="5" width="11.28125" style="16" customWidth="1"/>
    <col min="6" max="6" width="9.57421875" style="16" customWidth="1"/>
    <col min="7" max="7" width="11.28125" style="16" customWidth="1"/>
    <col min="8" max="8" width="17.00390625" style="17" customWidth="1"/>
    <col min="9" max="9" width="15.7109375" style="17" customWidth="1"/>
    <col min="10" max="10" width="17.421875" style="17" customWidth="1"/>
    <col min="11" max="16384" width="9.140625" style="15" customWidth="1"/>
  </cols>
  <sheetData>
    <row r="1" spans="9:10" ht="60" customHeight="1">
      <c r="I1" s="54" t="s">
        <v>23</v>
      </c>
      <c r="J1" s="54"/>
    </row>
    <row r="2" spans="1:10" ht="51.7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37.5" customHeight="1">
      <c r="A3" s="56" t="s">
        <v>12</v>
      </c>
      <c r="B3" s="56" t="s">
        <v>10</v>
      </c>
      <c r="C3" s="56" t="s">
        <v>6</v>
      </c>
      <c r="D3" s="58" t="s">
        <v>8</v>
      </c>
      <c r="E3" s="52" t="s">
        <v>2</v>
      </c>
      <c r="F3" s="52"/>
      <c r="G3" s="52"/>
      <c r="H3" s="53" t="s">
        <v>9</v>
      </c>
      <c r="I3" s="53"/>
      <c r="J3" s="53"/>
    </row>
    <row r="4" spans="1:10" ht="37.5" customHeight="1">
      <c r="A4" s="57"/>
      <c r="B4" s="57"/>
      <c r="C4" s="57"/>
      <c r="D4" s="59"/>
      <c r="E4" s="32" t="s">
        <v>3</v>
      </c>
      <c r="F4" s="32" t="s">
        <v>4</v>
      </c>
      <c r="G4" s="32" t="s">
        <v>5</v>
      </c>
      <c r="H4" s="33" t="s">
        <v>3</v>
      </c>
      <c r="I4" s="33" t="s">
        <v>4</v>
      </c>
      <c r="J4" s="33" t="s">
        <v>5</v>
      </c>
    </row>
    <row r="5" spans="1:10" ht="24" customHeight="1">
      <c r="A5" s="18">
        <v>150031</v>
      </c>
      <c r="B5" s="18" t="s">
        <v>1</v>
      </c>
      <c r="C5" s="18"/>
      <c r="D5" s="18"/>
      <c r="E5" s="19"/>
      <c r="F5" s="19"/>
      <c r="G5" s="19"/>
      <c r="H5" s="20"/>
      <c r="I5" s="20"/>
      <c r="J5" s="20"/>
    </row>
    <row r="6" spans="1:10" ht="33" customHeight="1">
      <c r="A6" s="18"/>
      <c r="B6" s="18"/>
      <c r="C6" s="18" t="s">
        <v>7</v>
      </c>
      <c r="D6" s="18" t="s">
        <v>0</v>
      </c>
      <c r="E6" s="19">
        <f>8700-E9</f>
        <v>-1140</v>
      </c>
      <c r="F6" s="19">
        <f>1532-F9</f>
        <v>-60</v>
      </c>
      <c r="G6" s="19">
        <f>SUM(E6:F6)</f>
        <v>-1200</v>
      </c>
      <c r="H6" s="20">
        <f>2444032.4-H9</f>
        <v>-320252.52</v>
      </c>
      <c r="I6" s="20">
        <f>430374.44-I9</f>
        <v>-16855.400000000023</v>
      </c>
      <c r="J6" s="20">
        <f>SUM(H6:I6)</f>
        <v>-337107.92000000004</v>
      </c>
    </row>
    <row r="7" spans="1:10" ht="19.5" customHeight="1">
      <c r="A7" s="18"/>
      <c r="B7" s="47" t="s">
        <v>15</v>
      </c>
      <c r="C7" s="48"/>
      <c r="D7" s="21"/>
      <c r="E7" s="22">
        <f aca="true" t="shared" si="0" ref="E7:J7">E6</f>
        <v>-1140</v>
      </c>
      <c r="F7" s="22">
        <f t="shared" si="0"/>
        <v>-60</v>
      </c>
      <c r="G7" s="22">
        <f t="shared" si="0"/>
        <v>-1200</v>
      </c>
      <c r="H7" s="23">
        <f t="shared" si="0"/>
        <v>-320252.52</v>
      </c>
      <c r="I7" s="23">
        <f t="shared" si="0"/>
        <v>-16855.400000000023</v>
      </c>
      <c r="J7" s="23">
        <f t="shared" si="0"/>
        <v>-337107.92000000004</v>
      </c>
    </row>
    <row r="8" spans="1:10" ht="39.75" customHeight="1">
      <c r="A8" s="18"/>
      <c r="B8" s="46" t="s">
        <v>14</v>
      </c>
      <c r="C8" s="46"/>
      <c r="D8" s="24"/>
      <c r="E8" s="24" t="s">
        <v>11</v>
      </c>
      <c r="F8" s="24" t="s">
        <v>11</v>
      </c>
      <c r="G8" s="24" t="s">
        <v>11</v>
      </c>
      <c r="H8" s="25">
        <v>22477797.39</v>
      </c>
      <c r="I8" s="25">
        <v>4508399.91</v>
      </c>
      <c r="J8" s="25">
        <v>26986197.3</v>
      </c>
    </row>
    <row r="9" spans="1:10" ht="31.5">
      <c r="A9" s="18"/>
      <c r="B9" s="18"/>
      <c r="C9" s="18" t="s">
        <v>7</v>
      </c>
      <c r="D9" s="18" t="s">
        <v>0</v>
      </c>
      <c r="E9" s="19">
        <v>9840</v>
      </c>
      <c r="F9" s="19">
        <v>1592</v>
      </c>
      <c r="G9" s="19">
        <v>11432</v>
      </c>
      <c r="H9" s="20">
        <v>2764284.92</v>
      </c>
      <c r="I9" s="20">
        <v>447229.84</v>
      </c>
      <c r="J9" s="20">
        <v>3211514.76</v>
      </c>
    </row>
    <row r="10" spans="1:10" ht="36" customHeight="1">
      <c r="A10" s="49" t="s">
        <v>16</v>
      </c>
      <c r="B10" s="50"/>
      <c r="C10" s="51"/>
      <c r="D10" s="18"/>
      <c r="E10" s="24" t="s">
        <v>11</v>
      </c>
      <c r="F10" s="24" t="s">
        <v>11</v>
      </c>
      <c r="G10" s="24" t="s">
        <v>11</v>
      </c>
      <c r="H10" s="20">
        <f>H8+H7</f>
        <v>22157544.87</v>
      </c>
      <c r="I10" s="20">
        <f>I8+I7</f>
        <v>4491544.51</v>
      </c>
      <c r="J10" s="20">
        <f>J8+J7</f>
        <v>26649089.38</v>
      </c>
    </row>
    <row r="11" spans="1:10" ht="31.5">
      <c r="A11" s="18"/>
      <c r="B11" s="18"/>
      <c r="C11" s="18" t="s">
        <v>7</v>
      </c>
      <c r="D11" s="18" t="s">
        <v>0</v>
      </c>
      <c r="E11" s="19">
        <f aca="true" t="shared" si="1" ref="E11:J11">E9+E6</f>
        <v>8700</v>
      </c>
      <c r="F11" s="19">
        <f t="shared" si="1"/>
        <v>1532</v>
      </c>
      <c r="G11" s="19">
        <f t="shared" si="1"/>
        <v>10232</v>
      </c>
      <c r="H11" s="26">
        <f t="shared" si="1"/>
        <v>2444032.4</v>
      </c>
      <c r="I11" s="26">
        <f t="shared" si="1"/>
        <v>430374.44</v>
      </c>
      <c r="J11" s="26">
        <f t="shared" si="1"/>
        <v>2874406.84</v>
      </c>
    </row>
    <row r="12" spans="1:10" ht="27" customHeight="1">
      <c r="A12" s="18">
        <v>150063</v>
      </c>
      <c r="B12" s="18" t="s">
        <v>17</v>
      </c>
      <c r="C12" s="18"/>
      <c r="D12" s="18"/>
      <c r="E12" s="19"/>
      <c r="F12" s="19"/>
      <c r="G12" s="19"/>
      <c r="H12" s="20"/>
      <c r="I12" s="20"/>
      <c r="J12" s="20"/>
    </row>
    <row r="13" spans="1:10" ht="31.5">
      <c r="A13" s="18"/>
      <c r="B13" s="18"/>
      <c r="C13" s="18" t="s">
        <v>7</v>
      </c>
      <c r="D13" s="18" t="s">
        <v>0</v>
      </c>
      <c r="E13" s="19">
        <v>1020</v>
      </c>
      <c r="F13" s="19">
        <v>180</v>
      </c>
      <c r="G13" s="19">
        <f>SUM(E13:F13)</f>
        <v>1200</v>
      </c>
      <c r="H13" s="20">
        <v>238784.78</v>
      </c>
      <c r="I13" s="20">
        <v>42138.49</v>
      </c>
      <c r="J13" s="20">
        <f>SUM(H13:I13)</f>
        <v>280923.27</v>
      </c>
    </row>
    <row r="14" spans="1:10" ht="24" customHeight="1">
      <c r="A14" s="18"/>
      <c r="B14" s="47" t="s">
        <v>27</v>
      </c>
      <c r="C14" s="48"/>
      <c r="D14" s="21"/>
      <c r="E14" s="22">
        <f aca="true" t="shared" si="2" ref="E14:J14">E13</f>
        <v>1020</v>
      </c>
      <c r="F14" s="22">
        <f t="shared" si="2"/>
        <v>180</v>
      </c>
      <c r="G14" s="22">
        <f t="shared" si="2"/>
        <v>1200</v>
      </c>
      <c r="H14" s="23">
        <f t="shared" si="2"/>
        <v>238784.78</v>
      </c>
      <c r="I14" s="23">
        <f t="shared" si="2"/>
        <v>42138.49</v>
      </c>
      <c r="J14" s="23">
        <f t="shared" si="2"/>
        <v>280923.27</v>
      </c>
    </row>
    <row r="15" spans="1:10" ht="35.25" customHeight="1">
      <c r="A15" s="18"/>
      <c r="B15" s="46" t="s">
        <v>18</v>
      </c>
      <c r="C15" s="46"/>
      <c r="D15" s="18"/>
      <c r="E15" s="27">
        <v>0</v>
      </c>
      <c r="F15" s="27">
        <v>0</v>
      </c>
      <c r="G15" s="27">
        <v>0</v>
      </c>
      <c r="H15" s="28">
        <v>0</v>
      </c>
      <c r="I15" s="28">
        <v>0</v>
      </c>
      <c r="J15" s="28">
        <v>0</v>
      </c>
    </row>
    <row r="16" spans="1:10" ht="36" customHeight="1">
      <c r="A16" s="18"/>
      <c r="B16" s="18"/>
      <c r="C16" s="18" t="s">
        <v>7</v>
      </c>
      <c r="D16" s="18" t="s">
        <v>0</v>
      </c>
      <c r="E16" s="19">
        <v>0</v>
      </c>
      <c r="F16" s="19">
        <v>0</v>
      </c>
      <c r="G16" s="19">
        <v>0</v>
      </c>
      <c r="H16" s="20">
        <v>0</v>
      </c>
      <c r="I16" s="20">
        <v>0</v>
      </c>
      <c r="J16" s="20">
        <v>0</v>
      </c>
    </row>
    <row r="17" spans="1:10" ht="35.25" customHeight="1">
      <c r="A17" s="49" t="s">
        <v>19</v>
      </c>
      <c r="B17" s="50"/>
      <c r="C17" s="51"/>
      <c r="D17" s="18"/>
      <c r="E17" s="19">
        <f aca="true" t="shared" si="3" ref="E17:J17">E15+E14</f>
        <v>1020</v>
      </c>
      <c r="F17" s="19">
        <f t="shared" si="3"/>
        <v>180</v>
      </c>
      <c r="G17" s="19">
        <f t="shared" si="3"/>
        <v>1200</v>
      </c>
      <c r="H17" s="20">
        <f t="shared" si="3"/>
        <v>238784.78</v>
      </c>
      <c r="I17" s="20">
        <f t="shared" si="3"/>
        <v>42138.49</v>
      </c>
      <c r="J17" s="20">
        <f t="shared" si="3"/>
        <v>280923.27</v>
      </c>
    </row>
    <row r="18" spans="1:10" ht="31.5">
      <c r="A18" s="18"/>
      <c r="B18" s="18"/>
      <c r="C18" s="18" t="s">
        <v>7</v>
      </c>
      <c r="D18" s="18" t="s">
        <v>0</v>
      </c>
      <c r="E18" s="19">
        <f aca="true" t="shared" si="4" ref="E18:J18">E16+E14</f>
        <v>1020</v>
      </c>
      <c r="F18" s="19">
        <f t="shared" si="4"/>
        <v>180</v>
      </c>
      <c r="G18" s="19">
        <f t="shared" si="4"/>
        <v>1200</v>
      </c>
      <c r="H18" s="20">
        <f t="shared" si="4"/>
        <v>238784.78</v>
      </c>
      <c r="I18" s="20">
        <f t="shared" si="4"/>
        <v>42138.49</v>
      </c>
      <c r="J18" s="20">
        <f t="shared" si="4"/>
        <v>280923.27</v>
      </c>
    </row>
    <row r="19" spans="5:10" s="29" customFormat="1" ht="3" customHeight="1">
      <c r="E19" s="30"/>
      <c r="F19" s="30"/>
      <c r="G19" s="30"/>
      <c r="H19" s="31"/>
      <c r="I19" s="31"/>
      <c r="J19" s="31"/>
    </row>
    <row r="20" spans="5:10" s="29" customFormat="1" ht="15.75" hidden="1">
      <c r="E20" s="30"/>
      <c r="F20" s="30"/>
      <c r="G20" s="30"/>
      <c r="H20" s="31"/>
      <c r="I20" s="31"/>
      <c r="J20" s="31"/>
    </row>
    <row r="21" spans="5:10" s="29" customFormat="1" ht="15.75" hidden="1">
      <c r="E21" s="30"/>
      <c r="F21" s="30"/>
      <c r="G21" s="30"/>
      <c r="H21" s="31"/>
      <c r="I21" s="31"/>
      <c r="J21" s="31"/>
    </row>
    <row r="22" spans="5:10" s="29" customFormat="1" ht="15.75" hidden="1">
      <c r="E22" s="30"/>
      <c r="F22" s="30"/>
      <c r="G22" s="30"/>
      <c r="H22" s="31"/>
      <c r="I22" s="31"/>
      <c r="J22" s="31"/>
    </row>
    <row r="23" spans="5:10" s="29" customFormat="1" ht="15.75" hidden="1">
      <c r="E23" s="30"/>
      <c r="F23" s="30"/>
      <c r="G23" s="30"/>
      <c r="H23" s="31"/>
      <c r="I23" s="31"/>
      <c r="J23" s="31"/>
    </row>
    <row r="24" spans="5:10" s="29" customFormat="1" ht="15.75" hidden="1">
      <c r="E24" s="30"/>
      <c r="F24" s="30"/>
      <c r="G24" s="30"/>
      <c r="H24" s="31"/>
      <c r="I24" s="31"/>
      <c r="J24" s="31"/>
    </row>
    <row r="25" spans="5:10" s="29" customFormat="1" ht="15.75" hidden="1">
      <c r="E25" s="30"/>
      <c r="F25" s="30"/>
      <c r="G25" s="30"/>
      <c r="H25" s="31"/>
      <c r="I25" s="31"/>
      <c r="J25" s="31"/>
    </row>
    <row r="26" spans="5:10" s="29" customFormat="1" ht="15.75" hidden="1">
      <c r="E26" s="30"/>
      <c r="F26" s="30"/>
      <c r="G26" s="30"/>
      <c r="H26" s="31"/>
      <c r="I26" s="31"/>
      <c r="J26" s="31"/>
    </row>
    <row r="27" spans="5:10" s="29" customFormat="1" ht="15.75" hidden="1">
      <c r="E27" s="30"/>
      <c r="F27" s="30"/>
      <c r="G27" s="30"/>
      <c r="H27" s="31"/>
      <c r="I27" s="31"/>
      <c r="J27" s="31"/>
    </row>
    <row r="28" spans="5:10" s="29" customFormat="1" ht="15.75" hidden="1">
      <c r="E28" s="30"/>
      <c r="F28" s="30"/>
      <c r="G28" s="30"/>
      <c r="H28" s="31"/>
      <c r="I28" s="31"/>
      <c r="J28" s="31"/>
    </row>
    <row r="29" spans="5:10" s="29" customFormat="1" ht="15.75" hidden="1">
      <c r="E29" s="30"/>
      <c r="F29" s="30"/>
      <c r="G29" s="30"/>
      <c r="H29" s="31"/>
      <c r="I29" s="31"/>
      <c r="J29" s="31"/>
    </row>
    <row r="30" spans="5:10" s="29" customFormat="1" ht="15.75" hidden="1">
      <c r="E30" s="30"/>
      <c r="F30" s="30"/>
      <c r="G30" s="30"/>
      <c r="H30" s="31"/>
      <c r="I30" s="31"/>
      <c r="J30" s="31"/>
    </row>
    <row r="31" spans="5:10" s="29" customFormat="1" ht="15.75" hidden="1">
      <c r="E31" s="30"/>
      <c r="F31" s="30"/>
      <c r="G31" s="30"/>
      <c r="H31" s="31"/>
      <c r="I31" s="31"/>
      <c r="J31" s="31"/>
    </row>
    <row r="32" spans="5:10" s="29" customFormat="1" ht="15.75" hidden="1">
      <c r="E32" s="30"/>
      <c r="F32" s="30"/>
      <c r="G32" s="30"/>
      <c r="H32" s="31"/>
      <c r="I32" s="31"/>
      <c r="J32" s="31"/>
    </row>
    <row r="33" spans="5:10" s="29" customFormat="1" ht="15.75" hidden="1">
      <c r="E33" s="30"/>
      <c r="F33" s="30"/>
      <c r="G33" s="30"/>
      <c r="H33" s="31"/>
      <c r="I33" s="31"/>
      <c r="J33" s="31"/>
    </row>
  </sheetData>
  <sheetProtection/>
  <mergeCells count="14">
    <mergeCell ref="E3:G3"/>
    <mergeCell ref="H3:J3"/>
    <mergeCell ref="I1:J1"/>
    <mergeCell ref="A2:J2"/>
    <mergeCell ref="A3:A4"/>
    <mergeCell ref="B3:B4"/>
    <mergeCell ref="C3:C4"/>
    <mergeCell ref="D3:D4"/>
    <mergeCell ref="B8:C8"/>
    <mergeCell ref="B7:C7"/>
    <mergeCell ref="A10:C10"/>
    <mergeCell ref="B14:C14"/>
    <mergeCell ref="B15:C15"/>
    <mergeCell ref="A17:C17"/>
  </mergeCell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Томеева М.Т.</cp:lastModifiedBy>
  <cp:lastPrinted>2018-07-04T14:31:28Z</cp:lastPrinted>
  <dcterms:created xsi:type="dcterms:W3CDTF">2018-01-22T11:16:10Z</dcterms:created>
  <dcterms:modified xsi:type="dcterms:W3CDTF">2018-07-05T09:24:37Z</dcterms:modified>
  <cp:category/>
  <cp:version/>
  <cp:contentType/>
  <cp:contentStatus/>
</cp:coreProperties>
</file>