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09-08 Протокол Комиссии № 11\"/>
    </mc:Choice>
  </mc:AlternateContent>
  <xr:revisionPtr revIDLastSave="0" documentId="13_ncr:1_{2B8CA62C-F0B2-48C9-9ECC-41DC788FB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  <sheet name="Приложение 2" sheetId="4" r:id="rId2"/>
    <sheet name="Приложение 3" sheetId="6" r:id="rId3"/>
  </sheets>
  <externalReferences>
    <externalReference r:id="rId4"/>
    <externalReference r:id="rId5"/>
    <externalReference r:id="rId6"/>
    <externalReference r:id="rId7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ФАПЫ">'[4]Численность '!$D$138:$J$213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6" l="1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21" i="4"/>
  <c r="I20" i="4"/>
  <c r="J18" i="4"/>
  <c r="J17" i="4"/>
  <c r="J16" i="4"/>
  <c r="I17" i="4"/>
  <c r="I16" i="4"/>
  <c r="I18" i="4"/>
  <c r="J15" i="4" l="1"/>
  <c r="J14" i="4"/>
  <c r="J13" i="4"/>
  <c r="J12" i="4"/>
  <c r="J11" i="4"/>
  <c r="I15" i="4"/>
  <c r="I14" i="4"/>
  <c r="I13" i="4"/>
  <c r="I12" i="4"/>
  <c r="I11" i="4"/>
  <c r="I10" i="4"/>
  <c r="J10" i="4"/>
  <c r="I19" i="4"/>
  <c r="J19" i="4"/>
  <c r="J20" i="4"/>
  <c r="J21" i="4"/>
  <c r="J9" i="4"/>
  <c r="I9" i="4"/>
  <c r="I9" i="2" l="1"/>
  <c r="I10" i="2"/>
  <c r="J10" i="2" l="1"/>
  <c r="J9" i="2" l="1"/>
</calcChain>
</file>

<file path=xl/sharedStrings.xml><?xml version="1.0" encoding="utf-8"?>
<sst xmlns="http://schemas.openxmlformats.org/spreadsheetml/2006/main" count="203" uniqueCount="71">
  <si>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</si>
  <si>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</si>
  <si>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</si>
  <si>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</si>
  <si>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</si>
  <si>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</si>
  <si>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</si>
  <si>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</si>
  <si>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</si>
  <si>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</si>
  <si>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</si>
  <si>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</si>
  <si>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</si>
  <si>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</si>
  <si>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</si>
  <si>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</si>
  <si>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</si>
  <si>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</si>
  <si>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>Услович оказания МП</t>
  </si>
  <si>
    <t>КС</t>
  </si>
  <si>
    <t>001161</t>
  </si>
  <si>
    <t>ГБУЗ "РКБСМП" МЗ РСО-АЛАНИЯ</t>
  </si>
  <si>
    <t>Измененные объемы на 2022 год по Протоколу № 10 от 22.08.2022 г.</t>
  </si>
  <si>
    <t>100-Травматология и ортопедия</t>
  </si>
  <si>
    <t>11</t>
  </si>
  <si>
    <t xml:space="preserve"> ТП ОМС № 11 от 08.09.2022 г. </t>
  </si>
  <si>
    <t>Измененные объемы на 2022 год по Протоколу № 11 от 08.09.2022 г.</t>
  </si>
  <si>
    <t>001189</t>
  </si>
  <si>
    <t>ООО "ЗДОРОВЬЕ"</t>
  </si>
  <si>
    <t>ГБУЗ "РКБСМП" МЗ РСО-А</t>
  </si>
  <si>
    <t>ГБУЗ "Алагирская ЦРБ" МЗ РСО-А</t>
  </si>
  <si>
    <t>ЧУЗ "КБ "РЖД-МЕДИЦИНА" г. Владикавказ</t>
  </si>
  <si>
    <t>ГБУЗ "Поликлиника №4" МЗ РСО-А</t>
  </si>
  <si>
    <t xml:space="preserve">ГБУЗ "Детская поликлиника № 3" </t>
  </si>
  <si>
    <t xml:space="preserve">ГБУЗ "Детская поликлиника№ 4" </t>
  </si>
  <si>
    <t>АПП неотложка</t>
  </si>
  <si>
    <t>097-Терапия</t>
  </si>
  <si>
    <t>068-Педиатрия</t>
  </si>
  <si>
    <t xml:space="preserve"> Приложение № 2</t>
  </si>
  <si>
    <t>Обращения по заболеванию (взрослые)</t>
  </si>
  <si>
    <t>Посещения с профилактической целью(взрослые)</t>
  </si>
  <si>
    <t>Разовые посещения по заболеванию (взрослые)</t>
  </si>
  <si>
    <t>Разовые посещения по заболеванию (дети)</t>
  </si>
  <si>
    <t>Обращения по заболеванию (дети)</t>
  </si>
  <si>
    <t>ООО "ГСП № 1"</t>
  </si>
  <si>
    <t xml:space="preserve">АПП </t>
  </si>
  <si>
    <t>ГБУЗ "РОД" МЗ РСО-А</t>
  </si>
  <si>
    <t>МРТ- с внутривенным контрастированием</t>
  </si>
  <si>
    <t>ГБУЗ "РКБ" МЗ РСО-А</t>
  </si>
  <si>
    <t>ГБУЗ "РДКБ" МЗ РСО-А</t>
  </si>
  <si>
    <t>ГБУЗ "Ардонская ЦРБ" МЗ РСО-А</t>
  </si>
  <si>
    <t>ГБУЗ "Ирафская ЦРБ" МЗ РСО-А</t>
  </si>
  <si>
    <t>ГБУЗ "Кировская ЦРБ" МЗ РСО-А</t>
  </si>
  <si>
    <t>ГБУЗ "Пригородная ЦРБ" МЗ РСО-А</t>
  </si>
  <si>
    <t>ГБУЗ "РЦПП" МЗ РСО-А</t>
  </si>
  <si>
    <t>ГБУЗ "Поликлиника №1" МЗ РСО-А</t>
  </si>
  <si>
    <t>ЭДИ -Видеоколоноскопия</t>
  </si>
  <si>
    <t>ЭДИ -Трахеобронхоскопия</t>
  </si>
  <si>
    <t>ЭДИ -Эзофагогастродуоденоскопия</t>
  </si>
  <si>
    <t>ЭДИ -Эпифаринго-ларингоскопия</t>
  </si>
  <si>
    <t>ЭДИ -Исследования ЛОР-органов видеоринофарингоскопия</t>
  </si>
  <si>
    <t>ЭДИ -Ректосигмоидоколоноскопия под наркозом</t>
  </si>
  <si>
    <t>ЭДИ -Бронхоскопия</t>
  </si>
  <si>
    <t>ЭДИ -Холедохоскопия</t>
  </si>
  <si>
    <t>ЭДИ -Биопсия</t>
  </si>
  <si>
    <t>ЭДИ -Эзофагогастроскопия</t>
  </si>
  <si>
    <t>ЭДИ -Диагностическая лапароскопия под наркозом</t>
  </si>
  <si>
    <t>ЭДИ -Ректосигмоидоколоноскопия</t>
  </si>
  <si>
    <t xml:space="preserve"> Приложение № 3</t>
  </si>
  <si>
    <t>АПП обращения</t>
  </si>
  <si>
    <t>АПП посещения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</si>
</sst>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165" fontId="0" fillId="0" borderId="0" xfId="1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164" fontId="0" fillId="0" borderId="0" xfId="1" applyFont="1" applyFill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65" fontId="0" fillId="0" borderId="0" xfId="1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69"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23" displayName="Таблица1323" ref="A8:J10" totalsRowShown="0" headerRowDxfId="68" dataDxfId="66" headerRowBorderDxfId="67">
  <autoFilter ref="A8:J10" xr:uid="{00000000-0009-0000-0100-000002000000}"/>
  <tableColumns count="10">
    <tableColumn id="1" xr3:uid="{00000000-0010-0000-0000-000001000000}" name="1" dataDxfId="65" totalsRowDxfId="64" dataCellStyle="Финансовый"/>
    <tableColumn id="2" xr3:uid="{00000000-0010-0000-0000-000002000000}" name="2" dataDxfId="63" totalsRowDxfId="62"/>
    <tableColumn id="3" xr3:uid="{00000000-0010-0000-0000-000003000000}" name="3" dataDxfId="61" totalsRowDxfId="60"/>
    <tableColumn id="15" xr3:uid="{00000000-0010-0000-0000-00000F000000}" name="4" dataDxfId="59" totalsRowDxfId="58"/>
    <tableColumn id="5" xr3:uid="{00000000-0010-0000-0000-000005000000}" name="6" dataDxfId="57" totalsRowDxfId="56" dataCellStyle="Финансовый"/>
    <tableColumn id="6" xr3:uid="{00000000-0010-0000-0000-000006000000}" name="7" dataDxfId="55" totalsRowDxfId="54" dataCellStyle="Финансовый"/>
    <tableColumn id="7" xr3:uid="{00000000-0010-0000-0000-000007000000}" name="8" dataDxfId="53" totalsRowDxfId="52" dataCellStyle="Финансовый"/>
    <tableColumn id="8" xr3:uid="{00000000-0010-0000-0000-000008000000}" name="9" dataDxfId="51" totalsRowDxfId="50" dataCellStyle="Финансовый"/>
    <tableColumn id="9" xr3:uid="{00000000-0010-0000-0000-000009000000}" name="10" dataDxfId="49" totalsRowDxfId="48" dataCellStyle="Финансовый">
      <calculatedColumnFormula>Таблица1323[[#This Row],[8]]-Таблица1323[[#This Row],[6]]</calculatedColumnFormula>
    </tableColumn>
    <tableColumn id="10" xr3:uid="{00000000-0010-0000-0000-00000A000000}" name="11" dataDxfId="47" totalsRowDxfId="46" dataCellStyle="Финансовый">
      <calculatedColumnFormula>Таблица1323[[#This Row],[9]]-Таблица1323[[#This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F43197-1D30-4504-89B3-672E3DCD2040}" name="Таблица13234" displayName="Таблица13234" ref="A8:J21" totalsRowShown="0" headerRowDxfId="45" dataDxfId="44" headerRowBorderDxfId="43">
  <autoFilter ref="A8:J21" xr:uid="{00000000-0009-0000-0100-000002000000}"/>
  <tableColumns count="10">
    <tableColumn id="1" xr3:uid="{146F5AC4-BDE5-43A0-B420-07C619AD2E34}" name="1" dataDxfId="41" totalsRowDxfId="42" dataCellStyle="Финансовый"/>
    <tableColumn id="2" xr3:uid="{9A29446A-2148-41CB-8147-55C6F48A8406}" name="2" dataDxfId="39" totalsRowDxfId="40"/>
    <tableColumn id="3" xr3:uid="{7FABC3C2-7B5B-4039-93FF-A96A3908FFEF}" name="3" dataDxfId="37" totalsRowDxfId="38"/>
    <tableColumn id="15" xr3:uid="{30030D3A-07D3-443E-B0BF-5EC72F498EF5}" name="4" dataDxfId="35" totalsRowDxfId="36"/>
    <tableColumn id="5" xr3:uid="{44BD9560-D455-47CE-9CBA-0899B6F4CF91}" name="6" dataDxfId="33" totalsRowDxfId="34" dataCellStyle="Финансовый"/>
    <tableColumn id="6" xr3:uid="{494E9D92-B912-4544-9394-E8327B15CE95}" name="7" dataDxfId="31" totalsRowDxfId="32" dataCellStyle="Финансовый"/>
    <tableColumn id="7" xr3:uid="{D5BD322E-CF35-4873-AF76-65EE5B130639}" name="8" dataDxfId="29" totalsRowDxfId="30" dataCellStyle="Финансовый"/>
    <tableColumn id="8" xr3:uid="{3B0E6C86-AC38-40A1-A94B-A837E0946767}" name="9" dataDxfId="27" totalsRowDxfId="28" dataCellStyle="Финансовый"/>
    <tableColumn id="9" xr3:uid="{C2638972-42EB-4422-9C29-7CE2FD7F5839}" name="10" dataDxfId="25" totalsRowDxfId="26" dataCellStyle="Финансовый">
      <calculatedColumnFormula>Таблица13234[[#This Row],[8]]-Таблица13234[[#This Row],[6]]</calculatedColumnFormula>
    </tableColumn>
    <tableColumn id="10" xr3:uid="{792660ED-BC41-4ADF-85D7-A5FEA7DB7BF3}" name="11" dataDxfId="23" totalsRowDxfId="24" dataCellStyle="Финансовый">
      <calculatedColumnFormula>Таблица13234[[#This Row],[9]]-Таблица13234[[#This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40C264-C1FC-44F7-825F-D462EA465C66}" name="Таблица13236" displayName="Таблица13236" ref="A8:J43" totalsRowShown="0" headerRowDxfId="22" dataDxfId="21" headerRowBorderDxfId="20">
  <autoFilter ref="A8:J43" xr:uid="{00000000-0009-0000-0100-000002000000}"/>
  <tableColumns count="10">
    <tableColumn id="1" xr3:uid="{D59E7214-8D2D-49DC-AC80-067FDE5F664D}" name="1" dataDxfId="18" totalsRowDxfId="19" dataCellStyle="Финансовый"/>
    <tableColumn id="2" xr3:uid="{A94A2151-73CE-4B99-96CC-1F569A41F085}" name="2" dataDxfId="16" totalsRowDxfId="17"/>
    <tableColumn id="3" xr3:uid="{D2097FB6-1D2A-4545-9425-7705BC631A6D}" name="3" dataDxfId="14" totalsRowDxfId="15"/>
    <tableColumn id="15" xr3:uid="{287481DB-AAD8-406F-B8BA-706A09882CC7}" name="4" dataDxfId="12" totalsRowDxfId="13"/>
    <tableColumn id="5" xr3:uid="{B24B5D30-3710-4CF1-BF9F-BFFDDC607F30}" name="6" dataDxfId="10" totalsRowDxfId="11" dataCellStyle="Финансовый"/>
    <tableColumn id="6" xr3:uid="{15B747B1-F5A6-4C2D-A77E-A82FE46554BE}" name="7" dataDxfId="8" totalsRowDxfId="9" dataCellStyle="Финансовый"/>
    <tableColumn id="7" xr3:uid="{9DFD6EA3-9387-4DFD-A76F-C138057AE182}" name="8" dataDxfId="6" totalsRowDxfId="7" dataCellStyle="Финансовый"/>
    <tableColumn id="8" xr3:uid="{92196C53-332F-42B9-90F2-D0C3E0A4E189}" name="9" dataDxfId="4" totalsRowDxfId="5" dataCellStyle="Финансовый"/>
    <tableColumn id="9" xr3:uid="{F8DAAB30-0C7E-43BC-BBB4-5C249640CAEB}" name="10" dataDxfId="2" totalsRowDxfId="3" dataCellStyle="Финансовый">
      <calculatedColumnFormula>Таблица13236[[#This Row],[8]]-Таблица13236[[#This Row],[6]]</calculatedColumnFormula>
    </tableColumn>
    <tableColumn id="10" xr3:uid="{B316CD70-EE1F-4AA7-9A22-1F0A3FDC13CD}" name="11" dataDxfId="0" totalsRowDxfId="1" dataCellStyle="Финансовый">
      <calculatedColumnFormula>Таблица13236[[#This Row],[9]]-Таблица13236[[#This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Normal="100" workbookViewId="0">
      <selection activeCell="J9" sqref="J9"/>
    </sheetView>
  </sheetViews>
  <sheetFormatPr defaultRowHeight="15" x14ac:dyDescent="0.25"/>
  <cols>
    <col min="1" max="1" width="11.85546875" style="2" customWidth="1"/>
    <col min="2" max="2" width="41.85546875" style="3" customWidth="1"/>
    <col min="3" max="3" width="9.140625" style="2" customWidth="1"/>
    <col min="4" max="4" width="35.5703125" style="2" bestFit="1" customWidth="1"/>
    <col min="5" max="5" width="11.42578125" style="2" customWidth="1"/>
    <col min="6" max="6" width="14.28515625" style="2" customWidth="1"/>
    <col min="7" max="7" width="12.5703125" style="2" customWidth="1"/>
    <col min="8" max="8" width="16.5703125" style="2" customWidth="1"/>
    <col min="9" max="9" width="10.42578125" style="2" bestFit="1" customWidth="1"/>
    <col min="10" max="10" width="18.140625" style="2" customWidth="1"/>
    <col min="11" max="12" width="12" style="2" bestFit="1" customWidth="1"/>
    <col min="13" max="16384" width="9.140625" style="2"/>
  </cols>
  <sheetData>
    <row r="1" spans="1:11" x14ac:dyDescent="0.25">
      <c r="J1" s="4" t="s">
        <v>14</v>
      </c>
    </row>
    <row r="2" spans="1:11" x14ac:dyDescent="0.25">
      <c r="J2" s="4" t="s">
        <v>0</v>
      </c>
    </row>
    <row r="3" spans="1:11" x14ac:dyDescent="0.25">
      <c r="J3" s="4" t="s">
        <v>1</v>
      </c>
    </row>
    <row r="4" spans="1:11" x14ac:dyDescent="0.25">
      <c r="J4" s="4" t="s">
        <v>25</v>
      </c>
    </row>
    <row r="6" spans="1:11" ht="60" customHeight="1" x14ac:dyDescent="0.25">
      <c r="A6" s="18" t="s">
        <v>2</v>
      </c>
      <c r="B6" s="18" t="s">
        <v>3</v>
      </c>
      <c r="C6" s="18" t="s">
        <v>18</v>
      </c>
      <c r="D6" s="18" t="s">
        <v>17</v>
      </c>
      <c r="E6" s="18" t="s">
        <v>22</v>
      </c>
      <c r="F6" s="18"/>
      <c r="G6" s="18" t="s">
        <v>26</v>
      </c>
      <c r="H6" s="18"/>
      <c r="I6" s="18" t="s">
        <v>4</v>
      </c>
      <c r="J6" s="18"/>
    </row>
    <row r="7" spans="1:11" ht="30" customHeight="1" x14ac:dyDescent="0.25">
      <c r="A7" s="18"/>
      <c r="B7" s="18"/>
      <c r="C7" s="18"/>
      <c r="D7" s="18"/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</row>
    <row r="8" spans="1:11" x14ac:dyDescent="0.25">
      <c r="A8" s="6" t="s">
        <v>7</v>
      </c>
      <c r="B8" s="7" t="s">
        <v>8</v>
      </c>
      <c r="C8" s="6" t="s">
        <v>9</v>
      </c>
      <c r="D8" s="6" t="s">
        <v>10</v>
      </c>
      <c r="E8" s="6" t="s">
        <v>11</v>
      </c>
      <c r="F8" s="6" t="s">
        <v>15</v>
      </c>
      <c r="G8" s="6" t="s">
        <v>12</v>
      </c>
      <c r="H8" s="6" t="s">
        <v>13</v>
      </c>
      <c r="I8" s="6" t="s">
        <v>16</v>
      </c>
      <c r="J8" s="6" t="s">
        <v>24</v>
      </c>
    </row>
    <row r="9" spans="1:11" x14ac:dyDescent="0.25">
      <c r="A9" s="8" t="s">
        <v>20</v>
      </c>
      <c r="B9" s="2" t="s">
        <v>21</v>
      </c>
      <c r="C9" s="1" t="s">
        <v>19</v>
      </c>
      <c r="D9" s="9" t="s">
        <v>23</v>
      </c>
      <c r="E9" s="10">
        <v>1857</v>
      </c>
      <c r="F9" s="11">
        <v>100823763.78</v>
      </c>
      <c r="G9" s="10">
        <v>1807</v>
      </c>
      <c r="H9" s="11">
        <v>98109069.00999999</v>
      </c>
      <c r="I9" s="10">
        <f>Таблица1323[[#This Row],[8]]-Таблица1323[[#This Row],[6]]</f>
        <v>-50</v>
      </c>
      <c r="J9" s="11">
        <f>Таблица1323[[#This Row],[9]]-Таблица1323[[#This Row],[7]]</f>
        <v>-2714694.7700000107</v>
      </c>
      <c r="K9" s="12"/>
    </row>
    <row r="10" spans="1:11" s="12" customFormat="1" x14ac:dyDescent="0.25">
      <c r="A10" s="13" t="s">
        <v>27</v>
      </c>
      <c r="B10" s="14" t="s">
        <v>28</v>
      </c>
      <c r="C10" s="1" t="s">
        <v>19</v>
      </c>
      <c r="D10" s="15" t="s">
        <v>23</v>
      </c>
      <c r="E10" s="10"/>
      <c r="F10" s="11"/>
      <c r="G10" s="10">
        <v>50</v>
      </c>
      <c r="H10" s="11">
        <v>2714694.7700000098</v>
      </c>
      <c r="I10" s="10">
        <f>Таблица1323[[#This Row],[8]]-Таблица1323[[#This Row],[6]]</f>
        <v>50</v>
      </c>
      <c r="J10" s="11">
        <f>Таблица1323[[#This Row],[9]]-Таблица1323[[#This Row],[7]]</f>
        <v>2714694.7700000098</v>
      </c>
    </row>
    <row r="11" spans="1:11" x14ac:dyDescent="0.25">
      <c r="I11" s="16"/>
    </row>
    <row r="12" spans="1:11" x14ac:dyDescent="0.25">
      <c r="I12" s="16"/>
      <c r="J12" s="16"/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3" type="noConversion"/>
  <pageMargins left="0.38" right="0.23622047244094491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78E8-4B45-469D-A4AD-0FA12C1F8B9F}">
  <sheetPr>
    <pageSetUpPr fitToPage="1"/>
  </sheetPr>
  <dimension ref="A1:J23"/>
  <sheetViews>
    <sheetView zoomScaleNormal="100" workbookViewId="0">
      <selection activeCell="B31" sqref="B31"/>
    </sheetView>
  </sheetViews>
  <sheetFormatPr defaultRowHeight="15" x14ac:dyDescent="0.25"/>
  <cols>
    <col min="1" max="1" width="11.85546875" style="2" customWidth="1"/>
    <col min="2" max="2" width="41.85546875" style="3" customWidth="1"/>
    <col min="3" max="3" width="15.42578125" style="2" bestFit="1" customWidth="1"/>
    <col min="4" max="4" width="46.7109375" style="2" bestFit="1" customWidth="1"/>
    <col min="5" max="5" width="11.42578125" style="2" customWidth="1"/>
    <col min="6" max="6" width="14.28515625" style="2" customWidth="1"/>
    <col min="7" max="7" width="12.5703125" style="2" customWidth="1"/>
    <col min="8" max="8" width="16.5703125" style="2" customWidth="1"/>
    <col min="9" max="9" width="10.42578125" style="2" bestFit="1" customWidth="1"/>
    <col min="10" max="10" width="18.140625" style="2" customWidth="1"/>
    <col min="11" max="16384" width="9.140625" style="2"/>
  </cols>
  <sheetData>
    <row r="1" spans="1:10" x14ac:dyDescent="0.25">
      <c r="J1" s="4" t="s">
        <v>38</v>
      </c>
    </row>
    <row r="2" spans="1:10" x14ac:dyDescent="0.25">
      <c r="J2" s="4" t="s">
        <v>0</v>
      </c>
    </row>
    <row r="3" spans="1:10" x14ac:dyDescent="0.25">
      <c r="J3" s="4" t="s">
        <v>1</v>
      </c>
    </row>
    <row r="4" spans="1:10" x14ac:dyDescent="0.25">
      <c r="J4" s="4" t="s">
        <v>25</v>
      </c>
    </row>
    <row r="6" spans="1:10" ht="60" customHeight="1" x14ac:dyDescent="0.25">
      <c r="A6" s="18" t="s">
        <v>2</v>
      </c>
      <c r="B6" s="18" t="s">
        <v>3</v>
      </c>
      <c r="C6" s="18" t="s">
        <v>18</v>
      </c>
      <c r="D6" s="18" t="s">
        <v>17</v>
      </c>
      <c r="E6" s="18" t="s">
        <v>22</v>
      </c>
      <c r="F6" s="18"/>
      <c r="G6" s="18" t="s">
        <v>26</v>
      </c>
      <c r="H6" s="18"/>
      <c r="I6" s="18" t="s">
        <v>4</v>
      </c>
      <c r="J6" s="18"/>
    </row>
    <row r="7" spans="1:10" ht="30" customHeight="1" x14ac:dyDescent="0.25">
      <c r="A7" s="18"/>
      <c r="B7" s="18"/>
      <c r="C7" s="18"/>
      <c r="D7" s="18"/>
      <c r="E7" s="17" t="s">
        <v>5</v>
      </c>
      <c r="F7" s="17" t="s">
        <v>6</v>
      </c>
      <c r="G7" s="17" t="s">
        <v>5</v>
      </c>
      <c r="H7" s="17" t="s">
        <v>6</v>
      </c>
      <c r="I7" s="17" t="s">
        <v>5</v>
      </c>
      <c r="J7" s="17" t="s">
        <v>6</v>
      </c>
    </row>
    <row r="8" spans="1:10" x14ac:dyDescent="0.25">
      <c r="A8" s="6" t="s">
        <v>7</v>
      </c>
      <c r="B8" s="7" t="s">
        <v>8</v>
      </c>
      <c r="C8" s="6" t="s">
        <v>9</v>
      </c>
      <c r="D8" s="6" t="s">
        <v>10</v>
      </c>
      <c r="E8" s="6" t="s">
        <v>11</v>
      </c>
      <c r="F8" s="6" t="s">
        <v>15</v>
      </c>
      <c r="G8" s="6" t="s">
        <v>12</v>
      </c>
      <c r="H8" s="6" t="s">
        <v>13</v>
      </c>
      <c r="I8" s="6" t="s">
        <v>16</v>
      </c>
      <c r="J8" s="6" t="s">
        <v>24</v>
      </c>
    </row>
    <row r="9" spans="1:10" x14ac:dyDescent="0.25">
      <c r="A9" s="8">
        <v>150003</v>
      </c>
      <c r="B9" s="2" t="s">
        <v>29</v>
      </c>
      <c r="C9" s="1" t="s">
        <v>35</v>
      </c>
      <c r="D9" s="9" t="s">
        <v>36</v>
      </c>
      <c r="E9" s="10">
        <v>4073</v>
      </c>
      <c r="F9" s="11">
        <v>2534179.87</v>
      </c>
      <c r="G9" s="10">
        <v>3383</v>
      </c>
      <c r="H9" s="11">
        <v>2104868.77</v>
      </c>
      <c r="I9" s="10">
        <f>Таблица13234[[#This Row],[8]]-Таблица13234[[#This Row],[6]]</f>
        <v>-690</v>
      </c>
      <c r="J9" s="11">
        <f>Таблица13234[[#This Row],[9]]-Таблица13234[[#This Row],[7]]</f>
        <v>-429311.10000000009</v>
      </c>
    </row>
    <row r="10" spans="1:10" x14ac:dyDescent="0.25">
      <c r="A10" s="8">
        <v>150007</v>
      </c>
      <c r="B10" s="2" t="s">
        <v>30</v>
      </c>
      <c r="C10" s="1" t="s">
        <v>35</v>
      </c>
      <c r="D10" s="9" t="s">
        <v>37</v>
      </c>
      <c r="E10" s="10">
        <v>1814</v>
      </c>
      <c r="F10" s="11">
        <v>1714120.62</v>
      </c>
      <c r="G10" s="10">
        <v>1814</v>
      </c>
      <c r="H10" s="11">
        <v>1714120.62</v>
      </c>
      <c r="I10" s="10">
        <f>Таблица13234[[#This Row],[8]]-Таблица13234[[#This Row],[6]]</f>
        <v>0</v>
      </c>
      <c r="J10" s="11">
        <f>Таблица13234[[#This Row],[9]]-Таблица13234[[#This Row],[7]]</f>
        <v>0</v>
      </c>
    </row>
    <row r="11" spans="1:10" x14ac:dyDescent="0.25">
      <c r="A11" s="8"/>
      <c r="B11" s="2"/>
      <c r="C11" s="1" t="s">
        <v>35</v>
      </c>
      <c r="D11" s="9" t="s">
        <v>36</v>
      </c>
      <c r="E11" s="10">
        <v>7393</v>
      </c>
      <c r="F11" s="11">
        <v>4710678.8099999996</v>
      </c>
      <c r="G11" s="10">
        <v>6983</v>
      </c>
      <c r="H11" s="11">
        <v>4455580.91</v>
      </c>
      <c r="I11" s="10">
        <f>Таблица13234[[#This Row],[8]]-Таблица13234[[#This Row],[6]]</f>
        <v>-410</v>
      </c>
      <c r="J11" s="11">
        <f>Таблица13234[[#This Row],[9]]-Таблица13234[[#This Row],[7]]</f>
        <v>-255097.89999999944</v>
      </c>
    </row>
    <row r="12" spans="1:10" x14ac:dyDescent="0.25">
      <c r="A12" s="8">
        <v>150013</v>
      </c>
      <c r="B12" s="2" t="s">
        <v>31</v>
      </c>
      <c r="C12" s="1" t="s">
        <v>35</v>
      </c>
      <c r="D12" s="9" t="s">
        <v>36</v>
      </c>
      <c r="E12" s="10">
        <v>398</v>
      </c>
      <c r="F12" s="11">
        <v>247631.62</v>
      </c>
      <c r="G12" s="10">
        <v>118</v>
      </c>
      <c r="H12" s="11">
        <v>73418.42</v>
      </c>
      <c r="I12" s="10">
        <f>Таблица13234[[#This Row],[8]]-Таблица13234[[#This Row],[6]]</f>
        <v>-280</v>
      </c>
      <c r="J12" s="11">
        <f>Таблица13234[[#This Row],[9]]-Таблица13234[[#This Row],[7]]</f>
        <v>-174213.2</v>
      </c>
    </row>
    <row r="13" spans="1:10" x14ac:dyDescent="0.25">
      <c r="A13" s="8">
        <v>150036</v>
      </c>
      <c r="B13" s="2" t="s">
        <v>32</v>
      </c>
      <c r="C13" s="1" t="s">
        <v>35</v>
      </c>
      <c r="D13" s="9" t="s">
        <v>36</v>
      </c>
      <c r="E13" s="10">
        <v>31268</v>
      </c>
      <c r="F13" s="11">
        <v>19728868.170000002</v>
      </c>
      <c r="G13" s="10">
        <v>30651</v>
      </c>
      <c r="H13" s="11">
        <v>19344976.940000001</v>
      </c>
      <c r="I13" s="10">
        <f>Таблица13234[[#This Row],[8]]-Таблица13234[[#This Row],[6]]</f>
        <v>-617</v>
      </c>
      <c r="J13" s="11">
        <f>Таблица13234[[#This Row],[9]]-Таблица13234[[#This Row],[7]]</f>
        <v>-383891.23000000045</v>
      </c>
    </row>
    <row r="14" spans="1:10" x14ac:dyDescent="0.25">
      <c r="A14" s="8">
        <v>150044</v>
      </c>
      <c r="B14" s="2" t="s">
        <v>33</v>
      </c>
      <c r="C14" s="1" t="s">
        <v>35</v>
      </c>
      <c r="D14" s="9" t="s">
        <v>37</v>
      </c>
      <c r="E14" s="10">
        <v>5400</v>
      </c>
      <c r="F14" s="11">
        <v>5208153.5999999996</v>
      </c>
      <c r="G14" s="10">
        <v>6062</v>
      </c>
      <c r="H14" s="11">
        <v>5829314.8200000003</v>
      </c>
      <c r="I14" s="10">
        <f>Таблица13234[[#This Row],[8]]-Таблица13234[[#This Row],[6]]</f>
        <v>662</v>
      </c>
      <c r="J14" s="11">
        <f>Таблица13234[[#This Row],[9]]-Таблица13234[[#This Row],[7]]</f>
        <v>621161.22000000067</v>
      </c>
    </row>
    <row r="15" spans="1:10" x14ac:dyDescent="0.25">
      <c r="A15" s="8">
        <v>150045</v>
      </c>
      <c r="B15" s="2" t="s">
        <v>34</v>
      </c>
      <c r="C15" s="1" t="s">
        <v>35</v>
      </c>
      <c r="D15" s="9" t="s">
        <v>37</v>
      </c>
      <c r="E15" s="10">
        <v>4926</v>
      </c>
      <c r="F15" s="11">
        <v>4743545.46</v>
      </c>
      <c r="G15" s="10">
        <v>5588</v>
      </c>
      <c r="H15" s="11">
        <v>5364706.68</v>
      </c>
      <c r="I15" s="10">
        <f>Таблица13234[[#This Row],[8]]-Таблица13234[[#This Row],[6]]</f>
        <v>662</v>
      </c>
      <c r="J15" s="11">
        <f>Таблица13234[[#This Row],[9]]-Таблица13234[[#This Row],[7]]</f>
        <v>621161.21999999974</v>
      </c>
    </row>
    <row r="16" spans="1:10" x14ac:dyDescent="0.25">
      <c r="A16" s="8">
        <v>150022</v>
      </c>
      <c r="B16" s="2" t="s">
        <v>44</v>
      </c>
      <c r="C16" s="1" t="s">
        <v>69</v>
      </c>
      <c r="D16" s="9" t="s">
        <v>39</v>
      </c>
      <c r="E16" s="10"/>
      <c r="F16" s="11"/>
      <c r="G16" s="10">
        <v>200</v>
      </c>
      <c r="H16" s="11">
        <v>308794</v>
      </c>
      <c r="I16" s="10">
        <f>Таблица13234[[#This Row],[8]]-Таблица13234[[#This Row],[6]]</f>
        <v>200</v>
      </c>
      <c r="J16" s="11">
        <f>Таблица13234[[#This Row],[9]]-Таблица13234[[#This Row],[7]]</f>
        <v>308794</v>
      </c>
    </row>
    <row r="17" spans="1:10" x14ac:dyDescent="0.25">
      <c r="A17" s="8"/>
      <c r="B17" s="2"/>
      <c r="C17" s="1" t="s">
        <v>69</v>
      </c>
      <c r="D17" s="9" t="s">
        <v>43</v>
      </c>
      <c r="E17" s="10"/>
      <c r="F17" s="11"/>
      <c r="G17" s="10">
        <v>350</v>
      </c>
      <c r="H17" s="11">
        <v>665098</v>
      </c>
      <c r="I17" s="10">
        <f>Таблица13234[[#This Row],[8]]-Таблица13234[[#This Row],[6]]</f>
        <v>350</v>
      </c>
      <c r="J17" s="11">
        <f>Таблица13234[[#This Row],[9]]-Таблица13234[[#This Row],[7]]</f>
        <v>665098</v>
      </c>
    </row>
    <row r="18" spans="1:10" x14ac:dyDescent="0.25">
      <c r="A18" s="8"/>
      <c r="B18" s="2"/>
      <c r="C18" s="1" t="s">
        <v>70</v>
      </c>
      <c r="D18" s="9" t="s">
        <v>41</v>
      </c>
      <c r="E18" s="10">
        <v>28482</v>
      </c>
      <c r="F18" s="11">
        <v>15163816.800000001</v>
      </c>
      <c r="G18" s="10">
        <v>28482</v>
      </c>
      <c r="H18" s="11">
        <v>15163816.800000001</v>
      </c>
      <c r="I18" s="10">
        <f>Таблица13234[[#This Row],[8]]-Таблица13234[[#This Row],[6]]</f>
        <v>0</v>
      </c>
      <c r="J18" s="11">
        <f>Таблица13234[[#This Row],[9]]-Таблица13234[[#This Row],[7]]</f>
        <v>0</v>
      </c>
    </row>
    <row r="19" spans="1:10" x14ac:dyDescent="0.25">
      <c r="A19" s="8"/>
      <c r="B19" s="2"/>
      <c r="C19" s="1" t="s">
        <v>70</v>
      </c>
      <c r="D19" s="9" t="s">
        <v>42</v>
      </c>
      <c r="E19" s="10">
        <v>11199</v>
      </c>
      <c r="F19" s="11">
        <v>7338368.7300000004</v>
      </c>
      <c r="G19" s="10">
        <v>11199</v>
      </c>
      <c r="H19" s="11">
        <v>7338368.7300000004</v>
      </c>
      <c r="I19" s="10">
        <f>Таблица13234[[#This Row],[8]]-Таблица13234[[#This Row],[6]]</f>
        <v>0</v>
      </c>
      <c r="J19" s="11">
        <f>Таблица13234[[#This Row],[9]]-Таблица13234[[#This Row],[7]]</f>
        <v>0</v>
      </c>
    </row>
    <row r="20" spans="1:10" x14ac:dyDescent="0.25">
      <c r="A20" s="8">
        <v>150036</v>
      </c>
      <c r="B20" s="2" t="s">
        <v>32</v>
      </c>
      <c r="C20" s="1" t="s">
        <v>69</v>
      </c>
      <c r="D20" s="9" t="s">
        <v>39</v>
      </c>
      <c r="E20" s="10">
        <v>577</v>
      </c>
      <c r="F20" s="11">
        <v>890870.69</v>
      </c>
      <c r="G20" s="10">
        <v>17</v>
      </c>
      <c r="H20" s="11">
        <v>26247.49</v>
      </c>
      <c r="I20" s="10">
        <f>Таблица13234[[#This Row],[8]]-Таблица13234[[#This Row],[6]]</f>
        <v>-560</v>
      </c>
      <c r="J20" s="11">
        <f>Таблица13234[[#This Row],[9]]-Таблица13234[[#This Row],[7]]</f>
        <v>-864623.2</v>
      </c>
    </row>
    <row r="21" spans="1:10" ht="15" customHeight="1" x14ac:dyDescent="0.25">
      <c r="A21" s="8"/>
      <c r="B21" s="2"/>
      <c r="C21" s="1" t="s">
        <v>70</v>
      </c>
      <c r="D21" s="9" t="s">
        <v>40</v>
      </c>
      <c r="E21" s="10">
        <v>1743</v>
      </c>
      <c r="F21" s="11">
        <v>883788.15</v>
      </c>
      <c r="G21" s="10">
        <v>1527</v>
      </c>
      <c r="H21" s="11">
        <v>774265.35</v>
      </c>
      <c r="I21" s="10">
        <f>Таблица13234[[#This Row],[8]]-Таблица13234[[#This Row],[6]]</f>
        <v>-216</v>
      </c>
      <c r="J21" s="11">
        <f>Таблица13234[[#This Row],[9]]-Таблица13234[[#This Row],[7]]</f>
        <v>-109522.80000000005</v>
      </c>
    </row>
    <row r="22" spans="1:10" x14ac:dyDescent="0.25">
      <c r="I22" s="16"/>
    </row>
    <row r="23" spans="1:10" x14ac:dyDescent="0.25">
      <c r="I23" s="16"/>
      <c r="J23" s="16"/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3" type="noConversion"/>
  <pageMargins left="0.38" right="0.23622047244094491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7C35-FF02-43A8-9460-EEC64F4182DA}">
  <sheetPr>
    <pageSetUpPr fitToPage="1"/>
  </sheetPr>
  <dimension ref="A1:K43"/>
  <sheetViews>
    <sheetView zoomScaleNormal="100" workbookViewId="0">
      <selection activeCell="J2" sqref="J2"/>
    </sheetView>
  </sheetViews>
  <sheetFormatPr defaultRowHeight="15" x14ac:dyDescent="0.25"/>
  <cols>
    <col min="1" max="1" width="11.85546875" style="2" customWidth="1"/>
    <col min="2" max="2" width="41.85546875" style="3" customWidth="1"/>
    <col min="3" max="3" width="9.140625" style="2" customWidth="1"/>
    <col min="4" max="4" width="54" style="2" customWidth="1"/>
    <col min="5" max="5" width="11.42578125" style="2" customWidth="1"/>
    <col min="6" max="6" width="14.28515625" style="2" customWidth="1"/>
    <col min="7" max="7" width="12.5703125" style="2" customWidth="1"/>
    <col min="8" max="8" width="16.5703125" style="2" customWidth="1"/>
    <col min="9" max="9" width="10.42578125" style="2" bestFit="1" customWidth="1"/>
    <col min="10" max="10" width="18.140625" style="2" customWidth="1"/>
    <col min="11" max="12" width="12" style="2" bestFit="1" customWidth="1"/>
    <col min="13" max="16384" width="9.140625" style="2"/>
  </cols>
  <sheetData>
    <row r="1" spans="1:11" x14ac:dyDescent="0.25">
      <c r="J1" s="4" t="s">
        <v>68</v>
      </c>
    </row>
    <row r="2" spans="1:11" x14ac:dyDescent="0.25">
      <c r="J2" s="4" t="s">
        <v>0</v>
      </c>
    </row>
    <row r="3" spans="1:11" x14ac:dyDescent="0.25">
      <c r="J3" s="4" t="s">
        <v>1</v>
      </c>
    </row>
    <row r="4" spans="1:11" x14ac:dyDescent="0.25">
      <c r="J4" s="4" t="s">
        <v>25</v>
      </c>
    </row>
    <row r="6" spans="1:11" ht="60" customHeight="1" x14ac:dyDescent="0.25">
      <c r="A6" s="18" t="s">
        <v>2</v>
      </c>
      <c r="B6" s="18" t="s">
        <v>3</v>
      </c>
      <c r="C6" s="18" t="s">
        <v>18</v>
      </c>
      <c r="D6" s="18" t="s">
        <v>17</v>
      </c>
      <c r="E6" s="18" t="s">
        <v>22</v>
      </c>
      <c r="F6" s="18"/>
      <c r="G6" s="18" t="s">
        <v>26</v>
      </c>
      <c r="H6" s="18"/>
      <c r="I6" s="18" t="s">
        <v>4</v>
      </c>
      <c r="J6" s="18"/>
    </row>
    <row r="7" spans="1:11" ht="30" customHeight="1" x14ac:dyDescent="0.25">
      <c r="A7" s="18"/>
      <c r="B7" s="18"/>
      <c r="C7" s="18"/>
      <c r="D7" s="18"/>
      <c r="E7" s="17" t="s">
        <v>5</v>
      </c>
      <c r="F7" s="17" t="s">
        <v>6</v>
      </c>
      <c r="G7" s="17" t="s">
        <v>5</v>
      </c>
      <c r="H7" s="17" t="s">
        <v>6</v>
      </c>
      <c r="I7" s="17" t="s">
        <v>5</v>
      </c>
      <c r="J7" s="17" t="s">
        <v>6</v>
      </c>
    </row>
    <row r="8" spans="1:11" x14ac:dyDescent="0.25">
      <c r="A8" s="6" t="s">
        <v>7</v>
      </c>
      <c r="B8" s="7" t="s">
        <v>8</v>
      </c>
      <c r="C8" s="6" t="s">
        <v>9</v>
      </c>
      <c r="D8" s="6" t="s">
        <v>10</v>
      </c>
      <c r="E8" s="6" t="s">
        <v>11</v>
      </c>
      <c r="F8" s="6" t="s">
        <v>15</v>
      </c>
      <c r="G8" s="6" t="s">
        <v>12</v>
      </c>
      <c r="H8" s="6" t="s">
        <v>13</v>
      </c>
      <c r="I8" s="6" t="s">
        <v>16</v>
      </c>
      <c r="J8" s="6" t="s">
        <v>24</v>
      </c>
    </row>
    <row r="9" spans="1:11" x14ac:dyDescent="0.25">
      <c r="A9" s="8">
        <v>150031</v>
      </c>
      <c r="B9" s="2" t="s">
        <v>46</v>
      </c>
      <c r="C9" s="1" t="s">
        <v>45</v>
      </c>
      <c r="D9" s="9" t="s">
        <v>47</v>
      </c>
      <c r="E9" s="10">
        <v>1700</v>
      </c>
      <c r="F9" s="11">
        <v>13430000</v>
      </c>
      <c r="G9" s="10">
        <v>2858</v>
      </c>
      <c r="H9" s="11">
        <v>22578200</v>
      </c>
      <c r="I9" s="10">
        <f>Таблица13236[[#This Row],[8]]-Таблица13236[[#This Row],[6]]</f>
        <v>1158</v>
      </c>
      <c r="J9" s="11">
        <f>Таблица13236[[#This Row],[9]]-Таблица13236[[#This Row],[7]]</f>
        <v>9148200</v>
      </c>
      <c r="K9" s="12"/>
    </row>
    <row r="10" spans="1:11" x14ac:dyDescent="0.25">
      <c r="A10" s="8">
        <v>150001</v>
      </c>
      <c r="B10" s="2" t="s">
        <v>48</v>
      </c>
      <c r="C10" s="1" t="s">
        <v>45</v>
      </c>
      <c r="D10" s="9" t="s">
        <v>56</v>
      </c>
      <c r="E10" s="10">
        <v>0</v>
      </c>
      <c r="F10" s="11">
        <v>0</v>
      </c>
      <c r="G10" s="10">
        <v>0</v>
      </c>
      <c r="H10" s="11">
        <v>0</v>
      </c>
      <c r="I10" s="10">
        <f>Таблица13236[[#This Row],[8]]-Таблица13236[[#This Row],[6]]</f>
        <v>0</v>
      </c>
      <c r="J10" s="11">
        <f>Таблица13236[[#This Row],[9]]-Таблица13236[[#This Row],[7]]</f>
        <v>0</v>
      </c>
      <c r="K10" s="12"/>
    </row>
    <row r="11" spans="1:11" x14ac:dyDescent="0.25">
      <c r="A11" s="8"/>
      <c r="B11" s="2"/>
      <c r="C11" s="1" t="s">
        <v>45</v>
      </c>
      <c r="D11" s="9" t="s">
        <v>57</v>
      </c>
      <c r="E11" s="10">
        <v>50</v>
      </c>
      <c r="F11" s="11">
        <v>38737.5</v>
      </c>
      <c r="G11" s="10">
        <v>0</v>
      </c>
      <c r="H11" s="11">
        <v>0</v>
      </c>
      <c r="I11" s="10">
        <f>Таблица13236[[#This Row],[8]]-Таблица13236[[#This Row],[6]]</f>
        <v>-50</v>
      </c>
      <c r="J11" s="11">
        <f>Таблица13236[[#This Row],[9]]-Таблица13236[[#This Row],[7]]</f>
        <v>-38737.5</v>
      </c>
      <c r="K11" s="12"/>
    </row>
    <row r="12" spans="1:11" x14ac:dyDescent="0.25">
      <c r="A12" s="8"/>
      <c r="B12" s="2"/>
      <c r="C12" s="1" t="s">
        <v>45</v>
      </c>
      <c r="D12" s="9" t="s">
        <v>58</v>
      </c>
      <c r="E12" s="10">
        <v>0</v>
      </c>
      <c r="F12" s="11">
        <v>0</v>
      </c>
      <c r="G12" s="10">
        <v>0</v>
      </c>
      <c r="H12" s="11">
        <v>0</v>
      </c>
      <c r="I12" s="10">
        <f>Таблица13236[[#This Row],[8]]-Таблица13236[[#This Row],[6]]</f>
        <v>0</v>
      </c>
      <c r="J12" s="11">
        <f>Таблица13236[[#This Row],[9]]-Таблица13236[[#This Row],[7]]</f>
        <v>0</v>
      </c>
      <c r="K12" s="12"/>
    </row>
    <row r="13" spans="1:11" x14ac:dyDescent="0.25">
      <c r="A13" s="8"/>
      <c r="B13" s="2"/>
      <c r="C13" s="1" t="s">
        <v>45</v>
      </c>
      <c r="D13" s="9" t="s">
        <v>59</v>
      </c>
      <c r="E13" s="10">
        <v>483</v>
      </c>
      <c r="F13" s="11">
        <v>266596.68</v>
      </c>
      <c r="G13" s="10">
        <v>0</v>
      </c>
      <c r="H13" s="11">
        <v>0</v>
      </c>
      <c r="I13" s="10">
        <f>Таблица13236[[#This Row],[8]]-Таблица13236[[#This Row],[6]]</f>
        <v>-483</v>
      </c>
      <c r="J13" s="11">
        <f>Таблица13236[[#This Row],[9]]-Таблица13236[[#This Row],[7]]</f>
        <v>-266596.68</v>
      </c>
      <c r="K13" s="12"/>
    </row>
    <row r="14" spans="1:11" ht="30" x14ac:dyDescent="0.25">
      <c r="A14" s="8">
        <v>150002</v>
      </c>
      <c r="B14" s="2" t="s">
        <v>49</v>
      </c>
      <c r="C14" s="1" t="s">
        <v>45</v>
      </c>
      <c r="D14" s="9" t="s">
        <v>60</v>
      </c>
      <c r="E14" s="10">
        <v>793</v>
      </c>
      <c r="F14" s="11">
        <v>524355.39</v>
      </c>
      <c r="G14" s="10">
        <v>793</v>
      </c>
      <c r="H14" s="11">
        <v>524355.39</v>
      </c>
      <c r="I14" s="10">
        <f>Таблица13236[[#This Row],[8]]-Таблица13236[[#This Row],[6]]</f>
        <v>0</v>
      </c>
      <c r="J14" s="11">
        <f>Таблица13236[[#This Row],[9]]-Таблица13236[[#This Row],[7]]</f>
        <v>0</v>
      </c>
      <c r="K14" s="12"/>
    </row>
    <row r="15" spans="1:11" x14ac:dyDescent="0.25">
      <c r="A15" s="8"/>
      <c r="B15" s="2"/>
      <c r="C15" s="1" t="s">
        <v>45</v>
      </c>
      <c r="D15" s="9" t="s">
        <v>61</v>
      </c>
      <c r="E15" s="10">
        <v>703</v>
      </c>
      <c r="F15" s="11">
        <v>1961236.43</v>
      </c>
      <c r="G15" s="10">
        <v>303</v>
      </c>
      <c r="H15" s="11">
        <v>845312.43</v>
      </c>
      <c r="I15" s="10">
        <f>Таблица13236[[#This Row],[8]]-Таблица13236[[#This Row],[6]]</f>
        <v>-400</v>
      </c>
      <c r="J15" s="11">
        <f>Таблица13236[[#This Row],[9]]-Таблица13236[[#This Row],[7]]</f>
        <v>-1115924</v>
      </c>
      <c r="K15" s="12"/>
    </row>
    <row r="16" spans="1:11" x14ac:dyDescent="0.25">
      <c r="A16" s="8"/>
      <c r="B16" s="2"/>
      <c r="C16" s="1" t="s">
        <v>45</v>
      </c>
      <c r="D16" s="9" t="s">
        <v>59</v>
      </c>
      <c r="E16" s="10">
        <v>793</v>
      </c>
      <c r="F16" s="11">
        <v>437704.28</v>
      </c>
      <c r="G16" s="10">
        <v>100</v>
      </c>
      <c r="H16" s="11">
        <v>55196</v>
      </c>
      <c r="I16" s="10">
        <f>Таблица13236[[#This Row],[8]]-Таблица13236[[#This Row],[6]]</f>
        <v>-693</v>
      </c>
      <c r="J16" s="11">
        <f>Таблица13236[[#This Row],[9]]-Таблица13236[[#This Row],[7]]</f>
        <v>-382508.28</v>
      </c>
      <c r="K16" s="12"/>
    </row>
    <row r="17" spans="1:11" x14ac:dyDescent="0.25">
      <c r="A17" s="8">
        <v>150007</v>
      </c>
      <c r="B17" s="2" t="s">
        <v>30</v>
      </c>
      <c r="C17" s="1" t="s">
        <v>45</v>
      </c>
      <c r="D17" s="9" t="s">
        <v>58</v>
      </c>
      <c r="E17" s="10">
        <v>317</v>
      </c>
      <c r="F17" s="11">
        <v>362625.81</v>
      </c>
      <c r="G17" s="10">
        <v>200</v>
      </c>
      <c r="H17" s="11">
        <v>228786</v>
      </c>
      <c r="I17" s="10">
        <f>Таблица13236[[#This Row],[8]]-Таблица13236[[#This Row],[6]]</f>
        <v>-117</v>
      </c>
      <c r="J17" s="11">
        <f>Таблица13236[[#This Row],[9]]-Таблица13236[[#This Row],[7]]</f>
        <v>-133839.81</v>
      </c>
      <c r="K17" s="12"/>
    </row>
    <row r="18" spans="1:11" x14ac:dyDescent="0.25">
      <c r="A18" s="8">
        <v>150009</v>
      </c>
      <c r="B18" s="2" t="s">
        <v>50</v>
      </c>
      <c r="C18" s="1" t="s">
        <v>45</v>
      </c>
      <c r="D18" s="9" t="s">
        <v>62</v>
      </c>
      <c r="E18" s="10">
        <v>83</v>
      </c>
      <c r="F18" s="11">
        <v>71524.42</v>
      </c>
      <c r="G18" s="10">
        <v>83</v>
      </c>
      <c r="H18" s="11">
        <v>71524.42</v>
      </c>
      <c r="I18" s="10">
        <f>Таблица13236[[#This Row],[8]]-Таблица13236[[#This Row],[6]]</f>
        <v>0</v>
      </c>
      <c r="J18" s="11">
        <f>Таблица13236[[#This Row],[9]]-Таблица13236[[#This Row],[7]]</f>
        <v>0</v>
      </c>
      <c r="K18" s="12"/>
    </row>
    <row r="19" spans="1:11" x14ac:dyDescent="0.25">
      <c r="A19" s="8"/>
      <c r="B19" s="2"/>
      <c r="C19" s="1" t="s">
        <v>45</v>
      </c>
      <c r="D19" s="9" t="s">
        <v>63</v>
      </c>
      <c r="E19" s="10">
        <v>70</v>
      </c>
      <c r="F19" s="11">
        <v>38298.400000000001</v>
      </c>
      <c r="G19" s="10">
        <v>0</v>
      </c>
      <c r="H19" s="11">
        <v>0</v>
      </c>
      <c r="I19" s="10">
        <f>Таблица13236[[#This Row],[8]]-Таблица13236[[#This Row],[6]]</f>
        <v>-70</v>
      </c>
      <c r="J19" s="11">
        <f>Таблица13236[[#This Row],[9]]-Таблица13236[[#This Row],[7]]</f>
        <v>-38298.400000000001</v>
      </c>
      <c r="K19" s="12"/>
    </row>
    <row r="20" spans="1:11" x14ac:dyDescent="0.25">
      <c r="A20" s="8"/>
      <c r="B20" s="2"/>
      <c r="C20" s="1" t="s">
        <v>45</v>
      </c>
      <c r="D20" s="9" t="s">
        <v>58</v>
      </c>
      <c r="E20" s="10">
        <v>295</v>
      </c>
      <c r="F20" s="11">
        <v>337459.35</v>
      </c>
      <c r="G20" s="10">
        <v>295</v>
      </c>
      <c r="H20" s="11">
        <v>337459.35</v>
      </c>
      <c r="I20" s="10">
        <f>Таблица13236[[#This Row],[8]]-Таблица13236[[#This Row],[6]]</f>
        <v>0</v>
      </c>
      <c r="J20" s="11">
        <f>Таблица13236[[#This Row],[9]]-Таблица13236[[#This Row],[7]]</f>
        <v>0</v>
      </c>
      <c r="K20" s="12"/>
    </row>
    <row r="21" spans="1:11" x14ac:dyDescent="0.25">
      <c r="A21" s="8">
        <v>150010</v>
      </c>
      <c r="B21" s="2" t="s">
        <v>51</v>
      </c>
      <c r="C21" s="1" t="s">
        <v>45</v>
      </c>
      <c r="D21" s="9" t="s">
        <v>58</v>
      </c>
      <c r="E21" s="10">
        <v>243</v>
      </c>
      <c r="F21" s="11">
        <v>277974.99</v>
      </c>
      <c r="G21" s="10">
        <v>393</v>
      </c>
      <c r="H21" s="11">
        <v>449564.49</v>
      </c>
      <c r="I21" s="10">
        <f>Таблица13236[[#This Row],[8]]-Таблица13236[[#This Row],[6]]</f>
        <v>150</v>
      </c>
      <c r="J21" s="11">
        <f>Таблица13236[[#This Row],[9]]-Таблица13236[[#This Row],[7]]</f>
        <v>171589.5</v>
      </c>
      <c r="K21" s="12"/>
    </row>
    <row r="22" spans="1:11" x14ac:dyDescent="0.25">
      <c r="A22" s="8">
        <v>150012</v>
      </c>
      <c r="B22" s="2" t="s">
        <v>52</v>
      </c>
      <c r="C22" s="1" t="s">
        <v>45</v>
      </c>
      <c r="D22" s="9" t="s">
        <v>64</v>
      </c>
      <c r="E22" s="10">
        <v>15</v>
      </c>
      <c r="F22" s="11">
        <v>3494.4</v>
      </c>
      <c r="G22" s="10">
        <v>0</v>
      </c>
      <c r="H22" s="11">
        <v>0</v>
      </c>
      <c r="I22" s="10">
        <f>Таблица13236[[#This Row],[8]]-Таблица13236[[#This Row],[6]]</f>
        <v>-15</v>
      </c>
      <c r="J22" s="11">
        <f>Таблица13236[[#This Row],[9]]-Таблица13236[[#This Row],[7]]</f>
        <v>-3494.4</v>
      </c>
      <c r="K22" s="12"/>
    </row>
    <row r="23" spans="1:11" x14ac:dyDescent="0.25">
      <c r="A23" s="8"/>
      <c r="B23" s="2"/>
      <c r="C23" s="1" t="s">
        <v>45</v>
      </c>
      <c r="D23" s="9" t="s">
        <v>58</v>
      </c>
      <c r="E23" s="10">
        <v>73</v>
      </c>
      <c r="F23" s="11">
        <v>83506.89</v>
      </c>
      <c r="G23" s="10">
        <v>73</v>
      </c>
      <c r="H23" s="11">
        <v>83506.89</v>
      </c>
      <c r="I23" s="10">
        <f>Таблица13236[[#This Row],[8]]-Таблица13236[[#This Row],[6]]</f>
        <v>0</v>
      </c>
      <c r="J23" s="11">
        <f>Таблица13236[[#This Row],[9]]-Таблица13236[[#This Row],[7]]</f>
        <v>0</v>
      </c>
      <c r="K23" s="12"/>
    </row>
    <row r="24" spans="1:11" x14ac:dyDescent="0.25">
      <c r="A24" s="8"/>
      <c r="B24" s="2"/>
      <c r="C24" s="1" t="s">
        <v>45</v>
      </c>
      <c r="D24" s="9" t="s">
        <v>65</v>
      </c>
      <c r="E24" s="10">
        <v>223</v>
      </c>
      <c r="F24" s="11">
        <v>197803.23</v>
      </c>
      <c r="G24" s="10">
        <v>223</v>
      </c>
      <c r="H24" s="11">
        <v>197803.23</v>
      </c>
      <c r="I24" s="10">
        <f>Таблица13236[[#This Row],[8]]-Таблица13236[[#This Row],[6]]</f>
        <v>0</v>
      </c>
      <c r="J24" s="11">
        <f>Таблица13236[[#This Row],[9]]-Таблица13236[[#This Row],[7]]</f>
        <v>0</v>
      </c>
      <c r="K24" s="12"/>
    </row>
    <row r="25" spans="1:11" x14ac:dyDescent="0.25">
      <c r="A25" s="8">
        <v>150016</v>
      </c>
      <c r="B25" s="2" t="s">
        <v>53</v>
      </c>
      <c r="C25" s="1" t="s">
        <v>45</v>
      </c>
      <c r="D25" s="9" t="s">
        <v>62</v>
      </c>
      <c r="E25" s="10">
        <v>60</v>
      </c>
      <c r="F25" s="11">
        <v>51704.4</v>
      </c>
      <c r="G25" s="10">
        <v>20</v>
      </c>
      <c r="H25" s="11">
        <v>17234.8</v>
      </c>
      <c r="I25" s="10">
        <f>Таблица13236[[#This Row],[8]]-Таблица13236[[#This Row],[6]]</f>
        <v>-40</v>
      </c>
      <c r="J25" s="11">
        <f>Таблица13236[[#This Row],[9]]-Таблица13236[[#This Row],[7]]</f>
        <v>-34469.600000000006</v>
      </c>
      <c r="K25" s="12"/>
    </row>
    <row r="26" spans="1:11" x14ac:dyDescent="0.25">
      <c r="A26" s="8"/>
      <c r="B26" s="2"/>
      <c r="C26" s="1" t="s">
        <v>45</v>
      </c>
      <c r="D26" s="9" t="s">
        <v>56</v>
      </c>
      <c r="E26" s="10">
        <v>110</v>
      </c>
      <c r="F26" s="11">
        <v>181577</v>
      </c>
      <c r="G26" s="10">
        <v>10</v>
      </c>
      <c r="H26" s="11">
        <v>16507</v>
      </c>
      <c r="I26" s="10">
        <f>Таблица13236[[#This Row],[8]]-Таблица13236[[#This Row],[6]]</f>
        <v>-100</v>
      </c>
      <c r="J26" s="11">
        <f>Таблица13236[[#This Row],[9]]-Таблица13236[[#This Row],[7]]</f>
        <v>-165070</v>
      </c>
      <c r="K26" s="12"/>
    </row>
    <row r="27" spans="1:11" x14ac:dyDescent="0.25">
      <c r="A27" s="8"/>
      <c r="B27" s="2"/>
      <c r="C27" s="1" t="s">
        <v>45</v>
      </c>
      <c r="D27" s="9" t="s">
        <v>66</v>
      </c>
      <c r="E27" s="10">
        <v>65</v>
      </c>
      <c r="F27" s="11">
        <v>171601.95</v>
      </c>
      <c r="G27" s="10">
        <v>0</v>
      </c>
      <c r="H27" s="11">
        <v>0</v>
      </c>
      <c r="I27" s="10">
        <f>Таблица13236[[#This Row],[8]]-Таблица13236[[#This Row],[6]]</f>
        <v>-65</v>
      </c>
      <c r="J27" s="11">
        <f>Таблица13236[[#This Row],[9]]-Таблица13236[[#This Row],[7]]</f>
        <v>-171601.95</v>
      </c>
      <c r="K27" s="12"/>
    </row>
    <row r="28" spans="1:11" x14ac:dyDescent="0.25">
      <c r="A28" s="8"/>
      <c r="B28" s="2"/>
      <c r="C28" s="1" t="s">
        <v>45</v>
      </c>
      <c r="D28" s="9" t="s">
        <v>67</v>
      </c>
      <c r="E28" s="10">
        <v>5</v>
      </c>
      <c r="F28" s="11">
        <v>3009.55</v>
      </c>
      <c r="G28" s="10">
        <v>5</v>
      </c>
      <c r="H28" s="11">
        <v>3009.55</v>
      </c>
      <c r="I28" s="10">
        <f>Таблица13236[[#This Row],[8]]-Таблица13236[[#This Row],[6]]</f>
        <v>0</v>
      </c>
      <c r="J28" s="11">
        <f>Таблица13236[[#This Row],[9]]-Таблица13236[[#This Row],[7]]</f>
        <v>0</v>
      </c>
      <c r="K28" s="12"/>
    </row>
    <row r="29" spans="1:11" x14ac:dyDescent="0.25">
      <c r="A29" s="8"/>
      <c r="B29" s="2"/>
      <c r="C29" s="1" t="s">
        <v>45</v>
      </c>
      <c r="D29" s="9" t="s">
        <v>57</v>
      </c>
      <c r="E29" s="10">
        <v>3</v>
      </c>
      <c r="F29" s="11">
        <v>2324.25</v>
      </c>
      <c r="G29" s="10">
        <v>3</v>
      </c>
      <c r="H29" s="11">
        <v>2324.25</v>
      </c>
      <c r="I29" s="10">
        <f>Таблица13236[[#This Row],[8]]-Таблица13236[[#This Row],[6]]</f>
        <v>0</v>
      </c>
      <c r="J29" s="11">
        <f>Таблица13236[[#This Row],[9]]-Таблица13236[[#This Row],[7]]</f>
        <v>0</v>
      </c>
      <c r="K29" s="12"/>
    </row>
    <row r="30" spans="1:11" x14ac:dyDescent="0.25">
      <c r="A30" s="8"/>
      <c r="B30" s="2"/>
      <c r="C30" s="1" t="s">
        <v>45</v>
      </c>
      <c r="D30" s="9" t="s">
        <v>58</v>
      </c>
      <c r="E30" s="10">
        <v>445</v>
      </c>
      <c r="F30" s="11">
        <v>509048.85</v>
      </c>
      <c r="G30" s="10">
        <v>145</v>
      </c>
      <c r="H30" s="11">
        <v>165869.85</v>
      </c>
      <c r="I30" s="10">
        <f>Таблица13236[[#This Row],[8]]-Таблица13236[[#This Row],[6]]</f>
        <v>-300</v>
      </c>
      <c r="J30" s="11">
        <f>Таблица13236[[#This Row],[9]]-Таблица13236[[#This Row],[7]]</f>
        <v>-343179</v>
      </c>
      <c r="K30" s="12"/>
    </row>
    <row r="31" spans="1:11" x14ac:dyDescent="0.25">
      <c r="A31" s="8"/>
      <c r="B31" s="2"/>
      <c r="C31" s="1" t="s">
        <v>45</v>
      </c>
      <c r="D31" s="9" t="s">
        <v>65</v>
      </c>
      <c r="E31" s="10">
        <v>220</v>
      </c>
      <c r="F31" s="11">
        <v>195142.2</v>
      </c>
      <c r="G31" s="10">
        <v>70</v>
      </c>
      <c r="H31" s="11">
        <v>62090.7</v>
      </c>
      <c r="I31" s="10">
        <f>Таблица13236[[#This Row],[8]]-Таблица13236[[#This Row],[6]]</f>
        <v>-150</v>
      </c>
      <c r="J31" s="11">
        <f>Таблица13236[[#This Row],[9]]-Таблица13236[[#This Row],[7]]</f>
        <v>-133051.5</v>
      </c>
      <c r="K31" s="12"/>
    </row>
    <row r="32" spans="1:11" x14ac:dyDescent="0.25">
      <c r="A32" s="8"/>
      <c r="B32" s="2"/>
      <c r="C32" s="1" t="s">
        <v>45</v>
      </c>
      <c r="D32" s="9" t="s">
        <v>59</v>
      </c>
      <c r="E32" s="10">
        <v>12</v>
      </c>
      <c r="F32" s="11">
        <v>6623.52</v>
      </c>
      <c r="G32" s="10">
        <v>12</v>
      </c>
      <c r="H32" s="11">
        <v>6623.52</v>
      </c>
      <c r="I32" s="10">
        <f>Таблица13236[[#This Row],[8]]-Таблица13236[[#This Row],[6]]</f>
        <v>0</v>
      </c>
      <c r="J32" s="11">
        <f>Таблица13236[[#This Row],[9]]-Таблица13236[[#This Row],[7]]</f>
        <v>0</v>
      </c>
      <c r="K32" s="12"/>
    </row>
    <row r="33" spans="1:11" x14ac:dyDescent="0.25">
      <c r="A33" s="8">
        <v>150020</v>
      </c>
      <c r="B33" s="2" t="s">
        <v>54</v>
      </c>
      <c r="C33" s="1" t="s">
        <v>45</v>
      </c>
      <c r="D33" s="9" t="s">
        <v>62</v>
      </c>
      <c r="E33" s="10">
        <v>136</v>
      </c>
      <c r="F33" s="11">
        <v>117196.64</v>
      </c>
      <c r="G33" s="10">
        <v>0</v>
      </c>
      <c r="H33" s="11">
        <v>0</v>
      </c>
      <c r="I33" s="10">
        <f>Таблица13236[[#This Row],[8]]-Таблица13236[[#This Row],[6]]</f>
        <v>-136</v>
      </c>
      <c r="J33" s="11">
        <f>Таблица13236[[#This Row],[9]]-Таблица13236[[#This Row],[7]]</f>
        <v>-117196.64</v>
      </c>
      <c r="K33" s="12"/>
    </row>
    <row r="34" spans="1:11" x14ac:dyDescent="0.25">
      <c r="A34" s="8">
        <v>150035</v>
      </c>
      <c r="B34" s="2" t="s">
        <v>55</v>
      </c>
      <c r="C34" s="1" t="s">
        <v>45</v>
      </c>
      <c r="D34" s="9" t="s">
        <v>64</v>
      </c>
      <c r="E34" s="10">
        <v>0</v>
      </c>
      <c r="F34" s="11">
        <v>0</v>
      </c>
      <c r="G34" s="10">
        <v>15</v>
      </c>
      <c r="H34" s="11">
        <v>3494.4</v>
      </c>
      <c r="I34" s="10">
        <f>Таблица13236[[#This Row],[8]]-Таблица13236[[#This Row],[6]]</f>
        <v>15</v>
      </c>
      <c r="J34" s="11">
        <f>Таблица13236[[#This Row],[9]]-Таблица13236[[#This Row],[7]]</f>
        <v>3494.4</v>
      </c>
      <c r="K34" s="12"/>
    </row>
    <row r="35" spans="1:11" x14ac:dyDescent="0.25">
      <c r="A35" s="8"/>
      <c r="B35" s="2"/>
      <c r="C35" s="1" t="s">
        <v>45</v>
      </c>
      <c r="D35" s="9" t="s">
        <v>62</v>
      </c>
      <c r="E35" s="10">
        <v>0</v>
      </c>
      <c r="F35" s="11">
        <v>0</v>
      </c>
      <c r="G35" s="10">
        <v>176</v>
      </c>
      <c r="H35" s="11">
        <v>151666.23999999999</v>
      </c>
      <c r="I35" s="10">
        <f>Таблица13236[[#This Row],[8]]-Таблица13236[[#This Row],[6]]</f>
        <v>176</v>
      </c>
      <c r="J35" s="11">
        <f>Таблица13236[[#This Row],[9]]-Таблица13236[[#This Row],[7]]</f>
        <v>151666.23999999999</v>
      </c>
      <c r="K35" s="12"/>
    </row>
    <row r="36" spans="1:11" x14ac:dyDescent="0.25">
      <c r="A36" s="8"/>
      <c r="B36" s="2"/>
      <c r="C36" s="1" t="s">
        <v>45</v>
      </c>
      <c r="D36" s="9" t="s">
        <v>56</v>
      </c>
      <c r="E36" s="10">
        <v>185</v>
      </c>
      <c r="F36" s="11">
        <v>305379.5</v>
      </c>
      <c r="G36" s="10">
        <v>285</v>
      </c>
      <c r="H36" s="11">
        <v>470449.5</v>
      </c>
      <c r="I36" s="10">
        <f>Таблица13236[[#This Row],[8]]-Таблица13236[[#This Row],[6]]</f>
        <v>100</v>
      </c>
      <c r="J36" s="11">
        <f>Таблица13236[[#This Row],[9]]-Таблица13236[[#This Row],[7]]</f>
        <v>165070</v>
      </c>
      <c r="K36" s="12"/>
    </row>
    <row r="37" spans="1:11" x14ac:dyDescent="0.25">
      <c r="A37" s="8"/>
      <c r="B37" s="2"/>
      <c r="C37" s="1" t="s">
        <v>45</v>
      </c>
      <c r="D37" s="9" t="s">
        <v>66</v>
      </c>
      <c r="E37" s="10">
        <v>0</v>
      </c>
      <c r="F37" s="11">
        <v>0</v>
      </c>
      <c r="G37" s="10">
        <v>65</v>
      </c>
      <c r="H37" s="11">
        <v>171601.95</v>
      </c>
      <c r="I37" s="10">
        <f>Таблица13236[[#This Row],[8]]-Таблица13236[[#This Row],[6]]</f>
        <v>65</v>
      </c>
      <c r="J37" s="11">
        <f>Таблица13236[[#This Row],[9]]-Таблица13236[[#This Row],[7]]</f>
        <v>171601.95</v>
      </c>
      <c r="K37" s="12"/>
    </row>
    <row r="38" spans="1:11" s="12" customFormat="1" x14ac:dyDescent="0.25">
      <c r="A38" s="13"/>
      <c r="B38" s="14"/>
      <c r="C38" s="1" t="s">
        <v>45</v>
      </c>
      <c r="D38" s="15" t="s">
        <v>67</v>
      </c>
      <c r="E38" s="10">
        <v>30</v>
      </c>
      <c r="F38" s="11">
        <v>18057.3</v>
      </c>
      <c r="G38" s="10">
        <v>430</v>
      </c>
      <c r="H38" s="11">
        <v>258821.3</v>
      </c>
      <c r="I38" s="10">
        <f>Таблица13236[[#This Row],[8]]-Таблица13236[[#This Row],[6]]</f>
        <v>400</v>
      </c>
      <c r="J38" s="11">
        <f>Таблица13236[[#This Row],[9]]-Таблица13236[[#This Row],[7]]</f>
        <v>240764</v>
      </c>
    </row>
    <row r="39" spans="1:11" x14ac:dyDescent="0.25">
      <c r="A39" s="20"/>
      <c r="B39" s="21"/>
      <c r="C39" s="1" t="s">
        <v>45</v>
      </c>
      <c r="D39" s="19" t="s">
        <v>57</v>
      </c>
      <c r="E39" s="22">
        <v>0</v>
      </c>
      <c r="F39" s="23">
        <v>0</v>
      </c>
      <c r="G39" s="22">
        <v>50</v>
      </c>
      <c r="H39" s="24">
        <v>38737.5</v>
      </c>
      <c r="I39" s="22">
        <f>Таблица13236[[#This Row],[8]]-Таблица13236[[#This Row],[6]]</f>
        <v>50</v>
      </c>
      <c r="J39" s="24">
        <f>Таблица13236[[#This Row],[9]]-Таблица13236[[#This Row],[7]]</f>
        <v>38737.5</v>
      </c>
    </row>
    <row r="40" spans="1:11" x14ac:dyDescent="0.25">
      <c r="A40" s="20"/>
      <c r="B40" s="21"/>
      <c r="C40" s="1" t="s">
        <v>45</v>
      </c>
      <c r="D40" s="19" t="s">
        <v>63</v>
      </c>
      <c r="E40" s="22">
        <v>0</v>
      </c>
      <c r="F40" s="23">
        <v>0</v>
      </c>
      <c r="G40" s="22">
        <v>70</v>
      </c>
      <c r="H40" s="24">
        <v>38298.400000000001</v>
      </c>
      <c r="I40" s="22">
        <f>Таблица13236[[#This Row],[8]]-Таблица13236[[#This Row],[6]]</f>
        <v>70</v>
      </c>
      <c r="J40" s="24">
        <f>Таблица13236[[#This Row],[9]]-Таблица13236[[#This Row],[7]]</f>
        <v>38298.400000000001</v>
      </c>
    </row>
    <row r="41" spans="1:11" x14ac:dyDescent="0.25">
      <c r="A41" s="20"/>
      <c r="B41" s="21"/>
      <c r="C41" s="1" t="s">
        <v>45</v>
      </c>
      <c r="D41" s="19" t="s">
        <v>58</v>
      </c>
      <c r="E41" s="22">
        <v>1175</v>
      </c>
      <c r="F41" s="23">
        <v>1344117.75</v>
      </c>
      <c r="G41" s="22">
        <v>1592</v>
      </c>
      <c r="H41" s="24">
        <v>1821136.56</v>
      </c>
      <c r="I41" s="22">
        <f>Таблица13236[[#This Row],[8]]-Таблица13236[[#This Row],[6]]</f>
        <v>417</v>
      </c>
      <c r="J41" s="24">
        <f>Таблица13236[[#This Row],[9]]-Таблица13236[[#This Row],[7]]</f>
        <v>477018.81000000006</v>
      </c>
    </row>
    <row r="42" spans="1:11" x14ac:dyDescent="0.25">
      <c r="A42" s="20"/>
      <c r="B42" s="21"/>
      <c r="C42" s="1" t="s">
        <v>45</v>
      </c>
      <c r="D42" s="19" t="s">
        <v>65</v>
      </c>
      <c r="E42" s="22">
        <v>575</v>
      </c>
      <c r="F42" s="23">
        <v>510030.75</v>
      </c>
      <c r="G42" s="22">
        <v>575</v>
      </c>
      <c r="H42" s="24">
        <v>510030.75</v>
      </c>
      <c r="I42" s="22">
        <f>Таблица13236[[#This Row],[8]]-Таблица13236[[#This Row],[6]]</f>
        <v>0</v>
      </c>
      <c r="J42" s="24">
        <f>Таблица13236[[#This Row],[9]]-Таблица13236[[#This Row],[7]]</f>
        <v>0</v>
      </c>
    </row>
    <row r="43" spans="1:11" x14ac:dyDescent="0.25">
      <c r="A43" s="20"/>
      <c r="B43" s="21"/>
      <c r="C43" s="1" t="s">
        <v>45</v>
      </c>
      <c r="D43" s="19" t="s">
        <v>59</v>
      </c>
      <c r="E43" s="22">
        <v>0</v>
      </c>
      <c r="F43" s="23">
        <v>0</v>
      </c>
      <c r="G43" s="22">
        <v>1176</v>
      </c>
      <c r="H43" s="24">
        <v>649104.96</v>
      </c>
      <c r="I43" s="22">
        <f>Таблица13236[[#This Row],[8]]-Таблица13236[[#This Row],[6]]</f>
        <v>1176</v>
      </c>
      <c r="J43" s="24">
        <f>Таблица13236[[#This Row],[9]]-Таблица13236[[#This Row],[7]]</f>
        <v>649104.96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3" type="noConversion"/>
  <pageMargins left="0.38" right="0.23622047244094491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2022-08-24T12:40:50Z</cp:lastPrinted>
  <dcterms:created xsi:type="dcterms:W3CDTF">2022-02-25T07:50:56Z</dcterms:created>
  <dcterms:modified xsi:type="dcterms:W3CDTF">2022-09-22T14:50:48Z</dcterms:modified>
</cp:coreProperties>
</file>